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2"/>
  </bookViews>
  <sheets>
    <sheet name="Luu chuyen tien te" sheetId="1" r:id="rId1"/>
    <sheet name="Thuyet minh" sheetId="2" r:id="rId2"/>
    <sheet name="Bang CDKT" sheetId="3" r:id="rId3"/>
    <sheet name="cHI TIET QUY" sheetId="4" r:id="rId4"/>
    <sheet name="KQKD" sheetId="5" r:id="rId5"/>
  </sheets>
  <externalReferences>
    <externalReference r:id="rId8"/>
    <externalReference r:id="rId9"/>
  </externalReferences>
  <definedNames>
    <definedName name="_xlnm.Print_Titles" localSheetId="2">'Bang CDKT'!$8:$9</definedName>
  </definedNames>
  <calcPr fullCalcOnLoad="1"/>
</workbook>
</file>

<file path=xl/sharedStrings.xml><?xml version="1.0" encoding="utf-8"?>
<sst xmlns="http://schemas.openxmlformats.org/spreadsheetml/2006/main" count="832" uniqueCount="681">
  <si>
    <r>
      <t xml:space="preserve">     + Thuế TNDN từ thu nhập chịu thuế của hđ sxkd ( 50%  </t>
    </r>
    <r>
      <rPr>
        <sz val="12"/>
        <rFont val=".VnArial Narrow"/>
        <family val="2"/>
      </rPr>
      <t>cña</t>
    </r>
    <r>
      <rPr>
        <sz val="12"/>
        <rFont val="Times New Roman"/>
        <family val="1"/>
      </rPr>
      <t xml:space="preserve"> 15% )</t>
    </r>
  </si>
  <si>
    <t>Lîi nhuËn ®· tÝnh thuÕ TNDN n¨m tr­íc</t>
  </si>
  <si>
    <t>C«ng ty CP xi m¨ng vµ x©y dùng Qu¶ng Ninh</t>
  </si>
  <si>
    <r>
      <t xml:space="preserve">   - Chi phí thuế TNDN tính trên thu nhập </t>
    </r>
    <r>
      <rPr>
        <b/>
        <sz val="12"/>
        <rFont val=".VnArial Narrow"/>
        <family val="2"/>
      </rPr>
      <t>chÞu</t>
    </r>
    <r>
      <rPr>
        <b/>
        <sz val="12"/>
        <rFont val="Times New Roman"/>
        <family val="1"/>
      </rPr>
      <t xml:space="preserve"> thuế năm hiện hành</t>
    </r>
  </si>
  <si>
    <t>DT H§ tµi chÝnh c«ng ty lo¹i trõ phÊn DT thu cæ tøc tõ c¸c Cty con</t>
  </si>
  <si>
    <t xml:space="preserve">     + ThuÕ TNDN do chªnh lÖch tØ gi¸ ®¸nh gi¸ l¹i cuèi n¨m tµi chÝnh</t>
  </si>
  <si>
    <t>Mẫu số B 09 – DN</t>
  </si>
  <si>
    <t xml:space="preserve">     Biểu số 11</t>
  </si>
  <si>
    <t>BẢN THUYẾT MINH BÁO CÁO TÀI CHÍNH</t>
  </si>
  <si>
    <t>I- Đặc điểm hoạt động của doanh nghiệp</t>
  </si>
  <si>
    <t>II- Niên độ kế toán, đơn vị tiền tệ sử dụng trong kế toán</t>
  </si>
  <si>
    <t>III- Chế độ kế toán áp dụng</t>
  </si>
  <si>
    <t>1- Chế độ kế toán áp dụng</t>
  </si>
  <si>
    <t>1- Nguyên tắc xác định các khoản tiền: tiền mặt, tiền gửi ngân hàng, tiền đang chuyển gồm:</t>
  </si>
  <si>
    <t>2- Chính sách kế toán đối với hàng tồn kho:</t>
  </si>
  <si>
    <t>- Lập dự phòng giảm giá hàng tồn kho.</t>
  </si>
  <si>
    <t>3- Nguyên tắc ghi nhận các khoản phải thu thương mại và phải thu khác:</t>
  </si>
  <si>
    <t>- Nguyên tắc ghi nhận;</t>
  </si>
  <si>
    <t>- Lập dự phòng phải thu khó đòi.</t>
  </si>
  <si>
    <t>4- Nguyên tắc xác định khoản phải thu, phải trả theo tiến độ kế hoạch hợp đồng xây dựng:</t>
  </si>
  <si>
    <t xml:space="preserve">- Nguyên tắc xác định khoản phải thu theo tiến độ kế hoạch hợp đồng xây dựng; </t>
  </si>
  <si>
    <t>- Nguyên tắc xác định khoản phải trả theo tiến độ kế hoạch hợp đồng xây dựng.</t>
  </si>
  <si>
    <t>5- Ghi nhận và khấu hao TSCĐ:</t>
  </si>
  <si>
    <t>6- Hợp đồng thuê tài chính:</t>
  </si>
  <si>
    <t>7- Ghi nhận và khấu hao bất động sản đầu tư:</t>
  </si>
  <si>
    <t>- Nguyên tắc ghi nhận bất động sản đầu tư;</t>
  </si>
  <si>
    <t>- Nguyên tắc và phương pháp khấu hao bất động sản đầu tư.</t>
  </si>
  <si>
    <t>8- Nguyên tắc vốn hóa các khoản chi phí đi vay và các khoản chi phí khác:</t>
  </si>
  <si>
    <t>- Nguyên tắc vốn hóa các khoản chi phí đi vay;</t>
  </si>
  <si>
    <t>- Tỷ lệ vốn hóa chi phí đi vay được sử dụng để xác định chi phí đi vay được vốn hóa trong kỳ;</t>
  </si>
  <si>
    <t>- Nguyên tắc vốn hóa các khoản chi phí khác:</t>
  </si>
  <si>
    <t>- Phương pháp phân bổ chi phí trả trước ;</t>
  </si>
  <si>
    <t>- Phương pháp phân bổ lợi thế thương mại.</t>
  </si>
  <si>
    <t>9- Nguyên tắc kế toán chi phí nghiên cứu và triển khai:</t>
  </si>
  <si>
    <t>10- Kế toán các khoản đầu tư tài chính:</t>
  </si>
  <si>
    <t>- Nguyên tắc ghi nhận các khoản đầu tư vào công ty con, công ty liên kết;</t>
  </si>
  <si>
    <t>- Nguyên tắc ghi nhận các khoản đầu tư chứng khoán ngắn hạn, dài hạn;</t>
  </si>
  <si>
    <t>- Nguyên tắc ghi nhận các khoản đầu tư ngắn hạn, dài hạn khác;</t>
  </si>
  <si>
    <t>- Phương pháp lập dự phòng giảm giá đầu tư chứng khoán ngắn hạn, dài hạn.</t>
  </si>
  <si>
    <t>11- Kế toán các hoạt động liên doanh:</t>
  </si>
  <si>
    <t xml:space="preserve"> Nguyên tắc kế toán hoạt động liên doanh dưới hình thức: Hoạt động kinh doanh đồng kiểm soát và tài sản đồng kiểm soát; Cơ sở kinh doanh đồng kiểm soát.</t>
  </si>
  <si>
    <t>12- Ghi nhận các khoản phải trả thương mại và phải trả khác.</t>
  </si>
  <si>
    <t>13- Ghi nhận chi phí phải trả, trích trước chi phí sửa chữa lớn, chi phí bảo hành sản phẩm, trích qũi dự phòng trợ cấp mất việc làm.</t>
  </si>
  <si>
    <t>14- Ghi nhận các khoản chi phí trả trước, dự phòng.</t>
  </si>
  <si>
    <t>15- Ghi nhận các trái phiếu có thể chuyển đổi.</t>
  </si>
  <si>
    <t>16- Nguyên tắc chuyển đổi ngoại tệ và các nghiệp vụ dự phòng rủi ro hối đoái.</t>
  </si>
  <si>
    <t>18- Nguyên tắc ghi nhận doanh thu:</t>
  </si>
  <si>
    <t>Nguyên tắc ghi nhận doanh thu bán hàng; doanh thu cung cấp dịch vụ; doanh thu hoạt động tài chính.</t>
  </si>
  <si>
    <t>19- Nguyên tắc ghi nhận doanh thu, chi phí hợp đồng xây dựng</t>
  </si>
  <si>
    <t>- Nguyên tắc ghi nhận doanh thu hợp đồng xây dựng;</t>
  </si>
  <si>
    <t>- Nguyên tắc ghi nhận chi phí hợp đồng xây dựng.</t>
  </si>
  <si>
    <t>1- Tiền và các khoản tương đương tiền</t>
  </si>
  <si>
    <t>Năm nay</t>
  </si>
  <si>
    <t>Năm trước</t>
  </si>
  <si>
    <t xml:space="preserve">   - Tiền mặt</t>
  </si>
  <si>
    <t xml:space="preserve">   - Tiền gửi ngân hàng</t>
  </si>
  <si>
    <t xml:space="preserve">   - Tiền đang chuyển</t>
  </si>
  <si>
    <t xml:space="preserve">   - Các khoản tương đương tiền</t>
  </si>
  <si>
    <t>Cộng</t>
  </si>
  <si>
    <t>* Giá trị hoàn nhập dự phòng giảm giá hàng tồn kho trong năm:.…...</t>
  </si>
  <si>
    <t>* Giá trị hàng tồn kho dùng để thế chấp cho các khoản nợ:……....</t>
  </si>
  <si>
    <t>* Lý do trích thêm hoặc hoàn nhập dự phòng giảm giá hàng tồn kho:….</t>
  </si>
  <si>
    <t xml:space="preserve">  - Thuế GTGT còn được khấu trừ</t>
  </si>
  <si>
    <t xml:space="preserve">  - Phải thu nội bộ dài hạn</t>
  </si>
  <si>
    <t>- Chi phí XDCB dở dang</t>
  </si>
  <si>
    <t>Trong đó: Những công trình lớn:</t>
  </si>
  <si>
    <t xml:space="preserve">    + DA më réng nhµ m¸y Lam Th¹ch</t>
  </si>
  <si>
    <t xml:space="preserve">    + DA XD CS h¹ tÇng khu c«ng nghiÖp</t>
  </si>
  <si>
    <t>Số</t>
  </si>
  <si>
    <t>Tăng</t>
  </si>
  <si>
    <t>Giảm</t>
  </si>
  <si>
    <t>Khoản mục</t>
  </si>
  <si>
    <t>đầu năm</t>
  </si>
  <si>
    <t>trong năm</t>
  </si>
  <si>
    <t>cuối năm</t>
  </si>
  <si>
    <t>Nguyên giá bất động sản đầu tư</t>
  </si>
  <si>
    <t xml:space="preserve">- Quyền sử dụng đất </t>
  </si>
  <si>
    <t>- Nhà</t>
  </si>
  <si>
    <t>- Nhà và quyền sử dụng đất</t>
  </si>
  <si>
    <t>.....................</t>
  </si>
  <si>
    <t xml:space="preserve">  Giá trị hao mòn lũy kế</t>
  </si>
  <si>
    <t>Giá trị còn lại BĐS đầu tư</t>
  </si>
  <si>
    <t xml:space="preserve">   - Thuyết minh số liệu và giải trình khác theo yêu cầu của Chuẩn mực kế toán số 05 “Bất động sản đầu tư”.</t>
  </si>
  <si>
    <t>-..............</t>
  </si>
  <si>
    <t xml:space="preserve"> Cộng</t>
  </si>
  <si>
    <t>- Vay ngắn hạn</t>
  </si>
  <si>
    <t>16- Thuế và các khoản phải nộp nhà nước</t>
  </si>
  <si>
    <t>- Thuế GTGT</t>
  </si>
  <si>
    <t>- Thuế Tiêu thụ đặc biệt</t>
  </si>
  <si>
    <t>- Thuế xuất, nhập khẩu</t>
  </si>
  <si>
    <t>- Thuế TNDN</t>
  </si>
  <si>
    <t>- Thuế tài nguyên</t>
  </si>
  <si>
    <t>- Các loại thuế khác</t>
  </si>
  <si>
    <t xml:space="preserve">17- Chi phí phải trả </t>
  </si>
  <si>
    <t xml:space="preserve">    - Tài sản thừa chờ xử lý</t>
  </si>
  <si>
    <t xml:space="preserve">    - Bảo hiểm y tế</t>
  </si>
  <si>
    <t xml:space="preserve">    - Kinh phí công đoàn</t>
  </si>
  <si>
    <t xml:space="preserve">    - Các khoản phải trả, phải nộp khác</t>
  </si>
  <si>
    <t>19- Phải trả dài hạn nội bộ</t>
  </si>
  <si>
    <t xml:space="preserve">    - Vay dài hạn nội bộ</t>
  </si>
  <si>
    <t xml:space="preserve">    - Phải trả dài hạn nội bộ khác                  </t>
  </si>
  <si>
    <t xml:space="preserve"> 20- Các khoản vay và nợ dài hạn</t>
  </si>
  <si>
    <t>20.1- Vay dài hạn</t>
  </si>
  <si>
    <t>- Vay ngân hàng</t>
  </si>
  <si>
    <t>- Vay đối tượng khác</t>
  </si>
  <si>
    <t>20.2- Nợ dài hạn</t>
  </si>
  <si>
    <t>- Thuê tài chính</t>
  </si>
  <si>
    <t>- Trái phiếu phát hành</t>
  </si>
  <si>
    <t>- Nợ dài hạn khác</t>
  </si>
  <si>
    <t xml:space="preserve">* Giá trị trái phiếu có thể chuyển đổi </t>
  </si>
  <si>
    <t>* Thời hạn thanh toán trái phiếu</t>
  </si>
  <si>
    <t xml:space="preserve">      Năm nay</t>
  </si>
  <si>
    <t xml:space="preserve">    Năm trước</t>
  </si>
  <si>
    <t xml:space="preserve">           + Doanh thu bán hàng</t>
  </si>
  <si>
    <t xml:space="preserve">           + Doanh thu cung cấp dịch vụ</t>
  </si>
  <si>
    <t>- Các khoản giảm trừ doanh thu</t>
  </si>
  <si>
    <t xml:space="preserve">      + Chiết khấu thương mại</t>
  </si>
  <si>
    <t xml:space="preserve">      + Giảm giá hàng bán</t>
  </si>
  <si>
    <t xml:space="preserve">      + Hàng bán bị trả lại</t>
  </si>
  <si>
    <t xml:space="preserve">      + Thuế xuất khẩu </t>
  </si>
  <si>
    <t xml:space="preserve">    Trong đó:   + Doanh thu thuần trao đổi hàng hóa</t>
  </si>
  <si>
    <t>- Lãi tiền gửi, tiền cho vay</t>
  </si>
  <si>
    <t>- Lãi đầu tư trái phiếu, kỳ phiếu, tín phiếu</t>
  </si>
  <si>
    <t>- Cổ tức, lợi nhuận được chia</t>
  </si>
  <si>
    <t>- Lãi bán ngoại tệ</t>
  </si>
  <si>
    <t>- Lãi, lỗ chênh lệch tỷ giá</t>
  </si>
  <si>
    <t>- Lãi bán hàng trả chậm</t>
  </si>
  <si>
    <t>- Doanh thu hoạt động tài chính khác</t>
  </si>
  <si>
    <t>- Giá vốn của thành phẩm đã cung cấp</t>
  </si>
  <si>
    <t>- Giá vốn của dịch vụ đã cung cấp</t>
  </si>
  <si>
    <t>Người lập biểu</t>
  </si>
  <si>
    <t xml:space="preserve">  (Ký, họ tên)</t>
  </si>
  <si>
    <t>(Ký, họ tên, đóng dấu)</t>
  </si>
  <si>
    <t>1- Hình thức sở hữu vốn : Vốn nhà nước , vốn cổ phần, vốn vay ngân hàng</t>
  </si>
  <si>
    <t xml:space="preserve">2- Lĩnh vực kinh doanh: </t>
  </si>
  <si>
    <t>3- Ngành nghề kinh doanh: SX xi măng, SX chế biến than, xây dựng, san gạt mặt bằng….</t>
  </si>
  <si>
    <t>4- Đặc điểm hoạt động của doanh nghiệp trong năm tài chính có ảnh hưởng đến BCTC</t>
  </si>
  <si>
    <t>2- Hình thức kế toán áp dụng: Nhật ký chứng từ</t>
  </si>
  <si>
    <t>3-Tuyên bố về việc tuân thủ Chuẩn mực kế toán và Chế độ kế toán Việt Nam</t>
  </si>
  <si>
    <t>IV- Các chính sách kế toán áp dụng</t>
  </si>
  <si>
    <t xml:space="preserve"> - Nguyên tắc xác định các khoản tương đương tiền;</t>
  </si>
  <si>
    <t xml:space="preserve"> - Nguyên tắc đánh giá hàng tồn kho: Kiểm kê thực tế</t>
  </si>
  <si>
    <t xml:space="preserve"> - Phương pháp xác định giá trị hàng tồn kho cuối kỳ: Bình quân gia quyền</t>
  </si>
  <si>
    <t xml:space="preserve"> - Phương pháp hạch toán hàng tồn kho: kê khai thường xuyên </t>
  </si>
  <si>
    <t xml:space="preserve"> - Nguyên tắc ghi nhận TSCĐ hữu hình, TSCĐ vô hình: theo QĐ 206/BTC</t>
  </si>
  <si>
    <t xml:space="preserve"> - Phương pháp khấu hao TSCĐ hữu hình, TSCĐ vô hình: Bình quân gia quyền</t>
  </si>
  <si>
    <t xml:space="preserve"> - Nguyên tắc ghi nhận Nguyên giá TSCĐ thuê tài chính: theo hợp đồng vay</t>
  </si>
  <si>
    <t>17- Nguyên tắc ghi nhận vốn chủ sở hữu:</t>
  </si>
  <si>
    <t xml:space="preserve"> - Ghi nhận  vốn đầu tư của chủ sở hữu, thặng dư vốn cổ phần, vốn khác của chủ sở hữu</t>
  </si>
  <si>
    <t xml:space="preserve"> - Ghi nhận chênh lệch đánh giá lạI tài sản</t>
  </si>
  <si>
    <t xml:space="preserve"> - Ghi nhận chênh lệch tỷ giá, ghi nhận lợI nhuận chưa phân phốI</t>
  </si>
  <si>
    <t>20-Nguyên tắc và phương pháp ghi nhận chi phí thuế thu nhập hiện hành, chi phí thuế thu nhập hoãn lạI…</t>
  </si>
  <si>
    <t>V- Thông tin bổ sung cho các khoản mục trình bày trong Bảng cân đối kế toán và Báo cáo kết qủa hoạt động kinh doanh</t>
  </si>
  <si>
    <t>2- Các khoản đầu tư tài chính ngắn hạn</t>
  </si>
  <si>
    <t>3- Các khoản phải thu ngắn hạn khắc</t>
  </si>
  <si>
    <t xml:space="preserve"> - Phải thu về cổ phần hoá</t>
  </si>
  <si>
    <t xml:space="preserve"> - Phải thu khác</t>
  </si>
  <si>
    <t>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</si>
  <si>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</si>
  <si>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</si>
  <si>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</si>
  <si>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</si>
  <si>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</si>
  <si>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 </t>
  </si>
  <si>
    <t xml:space="preserve">  - Hàng gửi đi bán</t>
  </si>
  <si>
    <t>* Dự phòng giảm giá hàng tồn kho</t>
  </si>
  <si>
    <t xml:space="preserve">  - Các khoản khác phảI thu Nhà nước:</t>
  </si>
  <si>
    <t xml:space="preserve">  - Thuế thu nhập doanh nghiệp nộp thừa</t>
  </si>
  <si>
    <t>5- Các khoản thuế phải thu nhà nước</t>
  </si>
  <si>
    <t>6- Các khoản phải thu dài hạn nộI bộ</t>
  </si>
  <si>
    <t xml:space="preserve">  - Cho vay dài hạn nộI bộ</t>
  </si>
  <si>
    <t>7- Phải thu dài hạn khác</t>
  </si>
  <si>
    <t xml:space="preserve"> - Ký quỹ, ký cược dài hạn </t>
  </si>
  <si>
    <t xml:space="preserve"> - Cho vay không có lãi</t>
  </si>
  <si>
    <t xml:space="preserve"> - PhảI thu dài hạn khác</t>
  </si>
  <si>
    <t>11- Chi phí xây dựng cơ bản dở dang:</t>
  </si>
  <si>
    <t xml:space="preserve">    + DA më réng nhµ m¸y Lam Th¹ch II </t>
  </si>
  <si>
    <t>12- Tăng, giảm bất động sản đầu tư:</t>
  </si>
  <si>
    <t>14- Chi phí trả trước dài hạn</t>
  </si>
  <si>
    <t xml:space="preserve"> - Chi phí trả trước về thuê hoạt động TSCĐ</t>
  </si>
  <si>
    <t xml:space="preserve"> - Chi phí thành lập doanh nghiệp</t>
  </si>
  <si>
    <t xml:space="preserve"> - Chi phí thành nghiên cứu có giá trị lớn</t>
  </si>
  <si>
    <t xml:space="preserve"> - Chi phí cho giai đoạn triển khai không đủ tiêu chuẩn ghi nhận là tài sản vô hình</t>
  </si>
  <si>
    <t xml:space="preserve"> - Chi phí lợi  thế doanh nghiệp</t>
  </si>
  <si>
    <t xml:space="preserve"> - Chi phí lợI thế thương mạI khi nhận chuyển nhượng vốn  trong liên doanh</t>
  </si>
  <si>
    <t xml:space="preserve"> - Chi phí chờ phân bổ khác</t>
  </si>
  <si>
    <t xml:space="preserve"> 15- Các khoản vay và nợ ngắn hạn</t>
  </si>
  <si>
    <t xml:space="preserve"> - Các khoản phí, lệ phí, khác</t>
  </si>
  <si>
    <t xml:space="preserve"> - Thuế nhà thầu</t>
  </si>
  <si>
    <t xml:space="preserve"> - Thuế TNCN</t>
  </si>
  <si>
    <t xml:space="preserve"> - Thuế nhà đất và tiền thuê</t>
  </si>
  <si>
    <t xml:space="preserve"> - Trích trước Chi phí lương trong thờI gian nghỉ phép</t>
  </si>
  <si>
    <t xml:space="preserve"> - Chi phí sửa chữa lớn TSCĐ</t>
  </si>
  <si>
    <t xml:space="preserve"> - Chi phí trong thờI gian ngừng kinh doanh</t>
  </si>
  <si>
    <t xml:space="preserve"> - Chi phí lãi vay</t>
  </si>
  <si>
    <t xml:space="preserve">    - PhảI trả cổ tức cho nhà nước</t>
  </si>
  <si>
    <t>20.3- Các khoản nợ thuê tài chính</t>
  </si>
  <si>
    <t>ThờI hạn</t>
  </si>
  <si>
    <t>Tổng thanh toán</t>
  </si>
  <si>
    <t>Trả lãi</t>
  </si>
  <si>
    <t>Trả gốc</t>
  </si>
  <si>
    <t>DướI một năm</t>
  </si>
  <si>
    <t>Từ 01-05 năm</t>
  </si>
  <si>
    <t>Trên 05 năm</t>
  </si>
  <si>
    <t>21- Vốn chủ sở hữu</t>
  </si>
  <si>
    <t>Số dư năm trước</t>
  </si>
  <si>
    <t>Tăng vốn trong năm nay</t>
  </si>
  <si>
    <t>Lãi trong năm nay</t>
  </si>
  <si>
    <t>Tăng khác</t>
  </si>
  <si>
    <t>Giảm vốn trong năm nay</t>
  </si>
  <si>
    <t>Lỗ trong năm nay</t>
  </si>
  <si>
    <t>Giảm khác</t>
  </si>
  <si>
    <t>Số dư cuốI năm</t>
  </si>
  <si>
    <t>Vốn đầu tư của CSH</t>
  </si>
  <si>
    <t>Thặng dư vốn cổ phần</t>
  </si>
  <si>
    <t>Quỹ đầu tư phát triển</t>
  </si>
  <si>
    <t>LợI nhuận chưa phân phốI</t>
  </si>
  <si>
    <t>Nguồn vốn đầu tư XDCB</t>
  </si>
  <si>
    <t>NộI dung</t>
  </si>
  <si>
    <t>b/ Chi tiết vốn đầu tư của chủ sở hữu</t>
  </si>
  <si>
    <t xml:space="preserve"> - Vốn góp của nhà nước</t>
  </si>
  <si>
    <t xml:space="preserve"> - Vốn cổ phần</t>
  </si>
  <si>
    <t>c/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</si>
  <si>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</si>
  <si>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</si>
  <si>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</si>
  <si>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</si>
  <si>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đang lưu hành</t>
  </si>
  <si>
    <t>d/ Các Quỹ của Công ty</t>
  </si>
  <si>
    <t xml:space="preserve"> - Quỹ đầu tư phát triển</t>
  </si>
  <si>
    <t xml:space="preserve"> - Quỹ dự phòng tài chính</t>
  </si>
  <si>
    <t xml:space="preserve"> - Quỹ khác thuộc Vốn CSH</t>
  </si>
  <si>
    <t xml:space="preserve">           + Doanh thu hoạt động xây lắp</t>
  </si>
  <si>
    <t xml:space="preserve"> - Doanh thu thuần</t>
  </si>
  <si>
    <t>1/ Doanh thu bán hàng và cung cấp dịch vụ</t>
  </si>
  <si>
    <t xml:space="preserve"> 2/  Giá vốn hàng bán</t>
  </si>
  <si>
    <t xml:space="preserve"> - Dự phòng giảm giá hàng tồn kho</t>
  </si>
  <si>
    <t xml:space="preserve">                     + Doanh thu thuần trao đổi dịch vụ                                                         </t>
  </si>
  <si>
    <t xml:space="preserve"> 3/  Doanh thu hoạt động tài chính</t>
  </si>
  <si>
    <t>4/  Chi phí tài chính</t>
  </si>
  <si>
    <t xml:space="preserve"> - Tổng số lãi tiền vay</t>
  </si>
  <si>
    <t xml:space="preserve">    + Chi phí sản xuất</t>
  </si>
  <si>
    <t>5/  Chi phí Thuế thu nhập doanh nghiệp hiện hành</t>
  </si>
  <si>
    <t xml:space="preserve">    + LợI tức thu của công ty con, công ty liên kết trong kỳ</t>
  </si>
  <si>
    <t>LợI nhuận tính thuế TNDN trong kỳ</t>
  </si>
  <si>
    <t xml:space="preserve">     + LợI nhuận từ các dự án kinh doanh CSHT</t>
  </si>
  <si>
    <t xml:space="preserve">     + LợI nhuận từ hđ sxkd</t>
  </si>
  <si>
    <t xml:space="preserve">  - Tổng lợI nhuận kế toán trước thuế</t>
  </si>
  <si>
    <t xml:space="preserve">  - LợI nhuận không tính thuế TNDN</t>
  </si>
  <si>
    <t xml:space="preserve"> 6/ Chi phí sản xuất kinh doanh theo yếu tố</t>
  </si>
  <si>
    <t xml:space="preserve"> - Chi phí nguyên liệu, vật liệu</t>
  </si>
  <si>
    <t xml:space="preserve"> - Chi phí nhân công</t>
  </si>
  <si>
    <t xml:space="preserve">     + Nhân công trực tiếp sản xuất</t>
  </si>
  <si>
    <t xml:space="preserve">     + Bộ máy quản lý</t>
  </si>
  <si>
    <t xml:space="preserve"> - Chi phí khấu hao tài sản cố định</t>
  </si>
  <si>
    <t xml:space="preserve"> - Chi phí dịch vụ mua ngoài</t>
  </si>
  <si>
    <t xml:space="preserve"> -  Chi phí khác bằng tiền</t>
  </si>
  <si>
    <t>VII- Những thông tin bổ sung cho các khoản mục trình bầy trong BC LCTT</t>
  </si>
  <si>
    <t>1/ Các giao dịch không bằng tiền ảnh hưởng đến BC LCTT và các khoản tiền do doanh nghiệp nắm giữ nhưng không được sử dụng</t>
  </si>
  <si>
    <t xml:space="preserve">  - Mua tài sản bằng cách nhận các khoản nợ liên quan trực tiếp hoặc thông qua nghiệp vụ cho thuê tài chính</t>
  </si>
  <si>
    <t xml:space="preserve">  - Mua và thanh lý công ty con hoặc đơn vị kinh doanh khác trong kỳ báo cáo </t>
  </si>
  <si>
    <t>VIII- Những thông tin khác</t>
  </si>
  <si>
    <t xml:space="preserve"> Những khoản nợ tiềm tàng, những khoản cam kết và những thông tin tài chính khác</t>
  </si>
  <si>
    <t xml:space="preserve">   - Những sự kiện phát sinh sau ngày kết thúc kỳ kế toán</t>
  </si>
  <si>
    <t xml:space="preserve">  - Thông tin về các bên liên quan</t>
  </si>
  <si>
    <t xml:space="preserve">  - Trình bầy tài sản, doanh thu , kết quả kinh doanh theo bộ phận ( theo lĩnh vực kinh doanh hoặc khu vực địa lý) theo quy định của chuẩn mực kế toán số 28</t>
  </si>
  <si>
    <t xml:space="preserve"> - Thông tin về hoạt động liên tục</t>
  </si>
  <si>
    <t xml:space="preserve"> - Phải thu về lợi tức và lợi nhuận được chia</t>
  </si>
  <si>
    <t xml:space="preserve"> - Phải thu người lao động</t>
  </si>
  <si>
    <t xml:space="preserve">    - PhảI trả các dự án</t>
  </si>
  <si>
    <t>a/ Bảng đối chiếu biến động vốn chủ sở hữu</t>
  </si>
  <si>
    <t xml:space="preserve">       (Ký, họ tên)</t>
  </si>
  <si>
    <r>
      <t xml:space="preserve">                                        </t>
    </r>
    <r>
      <rPr>
        <b/>
        <sz val="12"/>
        <rFont val="Times New Roman"/>
        <family val="1"/>
      </rPr>
      <t>Cộng</t>
    </r>
  </si>
  <si>
    <r>
      <t xml:space="preserve"> </t>
    </r>
    <r>
      <rPr>
        <b/>
        <sz val="12"/>
        <rFont val="Times New Roman"/>
        <family val="1"/>
      </rPr>
      <t>Cộng giá gốc hàng tồn kho</t>
    </r>
  </si>
  <si>
    <r>
      <t xml:space="preserve">                                             </t>
    </r>
    <r>
      <rPr>
        <b/>
        <sz val="12"/>
        <rFont val="Times New Roman"/>
        <family val="1"/>
      </rPr>
      <t>Cộng</t>
    </r>
  </si>
  <si>
    <r>
      <t xml:space="preserve">                                           </t>
    </r>
    <r>
      <rPr>
        <b/>
        <sz val="12"/>
        <rFont val="Times New Roman"/>
        <family val="1"/>
      </rPr>
      <t>Cộng</t>
    </r>
  </si>
  <si>
    <r>
      <t>Ghi chú</t>
    </r>
    <r>
      <rPr>
        <b/>
        <sz val="12"/>
        <rFont val="Times New Roman"/>
        <family val="1"/>
      </rPr>
      <t>:</t>
    </r>
    <r>
      <rPr>
        <sz val="12"/>
        <rFont val="Times New Roman"/>
        <family val="1"/>
      </rPr>
      <t xml:space="preserve"> Những chỉ tiêu hoặc nội dung đơn vị không có số liệu hoặc thông tin thì  không phải trình bày và  không được đánh lại số thứ tự chỉ tiêu và “Mã số”.</t>
    </r>
  </si>
  <si>
    <t xml:space="preserve"> - Giá vốn của hàng hóa đã cung cấp (XD)</t>
  </si>
  <si>
    <t>§oµn ThÞ Dung</t>
  </si>
  <si>
    <t xml:space="preserve">         </t>
  </si>
  <si>
    <r>
      <t xml:space="preserve">   - </t>
    </r>
    <r>
      <rPr>
        <sz val="12"/>
        <rFont val=".VnTime"/>
        <family val="2"/>
      </rPr>
      <t>Ph¶I tr¶ kh¸c cho nhµ n­íc</t>
    </r>
  </si>
  <si>
    <t>KÕt qu¶ ho¹t ®éng kinh doanh</t>
  </si>
  <si>
    <t>PhÇn I - L·I - Lç</t>
  </si>
  <si>
    <t>ChØ tiªu</t>
  </si>
  <si>
    <t>ThuyÕt minh</t>
  </si>
  <si>
    <t>1. Doanh thu b¸n hµng vµ cung cÊp dÞch vô</t>
  </si>
  <si>
    <t>2. C¸c kho¶n gi¶m trõ</t>
  </si>
  <si>
    <t>3. Doanh thu thuÇn vÒ b¸n hµng vµ cung cÊp dÞch vô ( 10 = 01-03 )</t>
  </si>
  <si>
    <t xml:space="preserve">            Trong ®ã : Chi phÝ l·I vay</t>
  </si>
  <si>
    <t>13. Lîi nhuËn kh¸c ( 40 = 31 - 32 )</t>
  </si>
  <si>
    <t>4. Gi¸ vèn hµng b¸n</t>
  </si>
  <si>
    <t>5. Lîi nhuËn gép vÒ b¸n hµng vµ cung cÊp dÞch vô ( 20 = 10 - 11 )</t>
  </si>
  <si>
    <t>6. Doanh thu ho¹t ®éng tµi chÝnh</t>
  </si>
  <si>
    <t>7. Chi phÝ tµi chÝnh</t>
  </si>
  <si>
    <t>8. Chi phÝ b¸n hµng</t>
  </si>
  <si>
    <t>9. Chi phÝ qu¶n lý doanh nghiÖp</t>
  </si>
  <si>
    <t>10. Lîi nhuËn thuÇn tõ ho¹t ®éng kinh doanh ( 30 = 20 + (21-22) - ( 24+25 )</t>
  </si>
  <si>
    <t>11. Thu nhËp kh¸c</t>
  </si>
  <si>
    <t>12. Chi phÝ kh¸c</t>
  </si>
  <si>
    <t>13.1 PhÇn lîi nhu¹n hoÆc lç trong c«ng ty liªn kÕt , liªn doanh</t>
  </si>
  <si>
    <t>14. Tæng lîi nhuËn kÕ to¸n tr­íc thuÕ</t>
  </si>
  <si>
    <t>15. Chi phÝ thuÕ thu nhËp doanh nghiÖp hiÖn hµnh</t>
  </si>
  <si>
    <t>16. Chi phÝ thuÕ thu nhËp doanh nghiÖp ho·n ll¹i</t>
  </si>
  <si>
    <t>17. Lîi nhuËn sau thuÕ thu nhËp doanh nghiÖp ( 60 = 50-51-52 )</t>
  </si>
  <si>
    <t xml:space="preserve">17.1 Lîi Ých t¹m tÝnh cña cæ ®«ng thiÓu sè </t>
  </si>
  <si>
    <t>18. L·I c¬ b¶n trªn cæ phiÕu</t>
  </si>
  <si>
    <t>01</t>
  </si>
  <si>
    <t>03</t>
  </si>
  <si>
    <t>C«ng ty CP XM</t>
  </si>
  <si>
    <t>C«ng ty CP Ph­¬ng Mai</t>
  </si>
  <si>
    <t>C«ng ty CP gèm Thanh S¬n</t>
  </si>
  <si>
    <t>Tæng céng</t>
  </si>
  <si>
    <t>C«ng ty CP H¶i Long</t>
  </si>
  <si>
    <t>13.1 PhÇn lîi nhuËn hoÆc lç trong c«ng ty liªn kÕt , liªn doanh</t>
  </si>
  <si>
    <t>Tæng gi¸m ®èc</t>
  </si>
  <si>
    <t>KÕ to¸n tr­ëng</t>
  </si>
  <si>
    <t xml:space="preserve">                   LËp biÓu</t>
  </si>
  <si>
    <t>B¶ng c©n ®èi kÕ to¸n</t>
  </si>
  <si>
    <t>MÉu sè : B 01 - DN</t>
  </si>
  <si>
    <t>Tµi s¶n</t>
  </si>
  <si>
    <t>M· sè</t>
  </si>
  <si>
    <t>Sè cuèi kú</t>
  </si>
  <si>
    <t>§VT : VN§</t>
  </si>
  <si>
    <t>A - Tµi s¶n ng¾n h¹n</t>
  </si>
  <si>
    <t>I. TiÒn vµ c¸c kho¶n ®­¬ng tiÒn</t>
  </si>
  <si>
    <t xml:space="preserve">1. TiÒn </t>
  </si>
  <si>
    <t>2. C¸c kho¶n ®­¬ng tiÒn</t>
  </si>
  <si>
    <t>II.C¸c kho¶n ®Çu t­ tµi chÝnh ng¾n h¹n</t>
  </si>
  <si>
    <t>1. §Çu t­ ng¾n h¹n</t>
  </si>
  <si>
    <t>2. Dù phßng gi¶m gi¸ ®Çu t­ chøng kho¸n §TNH</t>
  </si>
  <si>
    <t>1. Ph¶I thu cña kh¸ch hµng</t>
  </si>
  <si>
    <t>2. Tr¶ tr­íc cho ng­êi b¸n</t>
  </si>
  <si>
    <t>3. Ph¶I thu néi bé</t>
  </si>
  <si>
    <t>4. Ph¶i thu theo tiÕn ®ä kÕ ho¹ch hîp ®ång x©y dùng</t>
  </si>
  <si>
    <t>5. C¸c kho¶n ph¶I thu kh¸c</t>
  </si>
  <si>
    <t>6. Dù phßng c¸c kho¶n ph¶I thu khã ®ßi</t>
  </si>
  <si>
    <t>IV . Hµng tån kho</t>
  </si>
  <si>
    <t>1. Hµng tån kho</t>
  </si>
  <si>
    <t>2. Dù phßng gi¶m gi¸ hµng tån kho</t>
  </si>
  <si>
    <t>V. Tµi s¶n ng¾n h¹n kh¸c</t>
  </si>
  <si>
    <t>1. Chi phÝ tr¶ tr­íc ng¾n h¹n</t>
  </si>
  <si>
    <t>2. ThuÕ GTGT ®­îc khÊu trõ</t>
  </si>
  <si>
    <t>3. ThuÕ vµ c¸c kho¶n kh¸c ph¶I thu nhµ n­íc</t>
  </si>
  <si>
    <t>4. Tµi s¶n ng¾n h¹n kh¸c</t>
  </si>
  <si>
    <t>B - Tµi s¶n dµi h¹n</t>
  </si>
  <si>
    <t>( 200 = 210 + 220 + 240 + 250 + 260 )</t>
  </si>
  <si>
    <t>I. C¸c kho¶n ph¶I thu dµi h¹n</t>
  </si>
  <si>
    <t>1. Ph¶I thu dµi h¹n cña kh¸ch hµng</t>
  </si>
  <si>
    <t>2. Vèn kinh doanh ë c¸c ®¬n vÞ trùc thuéc</t>
  </si>
  <si>
    <t>3. Ph¶I thu néi bé dµi h¹n</t>
  </si>
  <si>
    <t>4. Ph¶I thu dµi h¹n kh¸c</t>
  </si>
  <si>
    <t>II. Tµi s¶n cè ®Þnh</t>
  </si>
  <si>
    <t>1. Tµi s¶n cè ®Þnh h÷u h×nh</t>
  </si>
  <si>
    <t xml:space="preserve"> - Nguyªn gi¸</t>
  </si>
  <si>
    <t xml:space="preserve"> - Gi¸ trÞ hao mßn luü kÕ</t>
  </si>
  <si>
    <t>2. Tµi s¶n cè ®Þnh v« h×nh</t>
  </si>
  <si>
    <t>3. Tµi s¶n thuª tµi chÝnh</t>
  </si>
  <si>
    <t>4. Chi phÝ XDCB dë dang</t>
  </si>
  <si>
    <t>III. BÊt ®éng s¶n ®Çu t­</t>
  </si>
  <si>
    <t>IV. C¸c kho¶n ®Çu t­ tµi chÝnh dµi h¹n</t>
  </si>
  <si>
    <t>1. §Çu t­ vµo c«ng ty con</t>
  </si>
  <si>
    <t>2. §Çu t­ vµo C«ng ty liªn kÕt , liªn doanh</t>
  </si>
  <si>
    <t>3. §Çu t­ dµi h¹n kh¸c</t>
  </si>
  <si>
    <t>4. Dù phßng gi¶m gi¸ chøng kho¸n ®Çu t­ dµi h¹n</t>
  </si>
  <si>
    <t>V. Tµi s¶n dµi h¹n kh¸c</t>
  </si>
  <si>
    <t>1. Chi phÝ tr¶ tr­íc dµi h¹n</t>
  </si>
  <si>
    <t>2. Tµi s¶n thuÕ thu nhËp ho·n l¹i</t>
  </si>
  <si>
    <t>3. Tµi s¶n dµi h¹n kh¸c</t>
  </si>
  <si>
    <t>Tæng céng tµi s¶n ( 270 = 100 + 200 )</t>
  </si>
  <si>
    <t>Nguån vèn</t>
  </si>
  <si>
    <t>A - Nî ph¶I tr¶ ( 300 = 310 + 330 )</t>
  </si>
  <si>
    <t>I- Nî ng¾n h¹n</t>
  </si>
  <si>
    <t>1. Vay vµ nî ng¾n h¹n</t>
  </si>
  <si>
    <t>2. Ph¶I tr¶ ng­êi b¸n</t>
  </si>
  <si>
    <t>3. Ng­êi mua tr¶ tiÒn tr­íc</t>
  </si>
  <si>
    <t>4. ThuÕ vµ c¸c kho¶n ph¶i nép nhµ n­íc</t>
  </si>
  <si>
    <t>5. Ph¶I tr¶ ng­êi lao ®éng</t>
  </si>
  <si>
    <t>6. Chi phÝ ph¶I tr¶</t>
  </si>
  <si>
    <t>7. Ph¶I tr¶ néi bé</t>
  </si>
  <si>
    <t xml:space="preserve">8. Ph¶I tr¶ theo tiÕn ®é kÕ ho¹ch H§XD </t>
  </si>
  <si>
    <t>9. C¸c kho¶n ph¶I tr¶ ph¶I nép ng¾n h¹n kh¸c</t>
  </si>
  <si>
    <t>10. Dù phßng ph¶I tr¶ ng¾n h¹n</t>
  </si>
  <si>
    <t>II. Nî dµi h¹n</t>
  </si>
  <si>
    <t>1. Ph¶I tr¶ dµi h¹n ng­êi b¸n</t>
  </si>
  <si>
    <t>2. Ph¶I tr¶ dµi h¹n néi bé</t>
  </si>
  <si>
    <t>3. Ph¶I tr¶ dµi h¹n kh¸c</t>
  </si>
  <si>
    <t>4. Vay vµ nî dµi h¹n</t>
  </si>
  <si>
    <t>5. ThuÕ thu nhËp ho·n l¹i ph¶I tr¶</t>
  </si>
  <si>
    <t>6. Dù phßng trî cÊp mÊt viÖc lµm</t>
  </si>
  <si>
    <t>7. Dù phßng ph¶I tr¶ dµi h¹n</t>
  </si>
  <si>
    <t>B. Vèn chñ së h÷u ( 400 = 410 + 430 )</t>
  </si>
  <si>
    <t>I. Vèn chñ së h÷u</t>
  </si>
  <si>
    <t>1. Vèn ®Çu t­ cña chñ së h÷u</t>
  </si>
  <si>
    <t>2. ThÆng d­ vèn cæ phÇn</t>
  </si>
  <si>
    <t>3. Vèn kh¸c cña chñ së h÷u</t>
  </si>
  <si>
    <t>4. Cæ phiÕu quü</t>
  </si>
  <si>
    <t>5. Chªnh lÖch ®¸nh gi¸ l¹i tµi s¶n</t>
  </si>
  <si>
    <t>6. Chªnh lÖch tû gi¸ hèi ®o¸i</t>
  </si>
  <si>
    <t>7. Quü ®Çu t­ ph¸t triÓn</t>
  </si>
  <si>
    <t>8. Quü dù phßng tµi chÝnh</t>
  </si>
  <si>
    <t>9. Quü kh¸c thuéc vèn chñ së h÷u</t>
  </si>
  <si>
    <t>10. Lîi nhuËn sau thuÕ ch­a ph©n phèi</t>
  </si>
  <si>
    <t>11. Nguån vèn ®Çu t­ XDCB</t>
  </si>
  <si>
    <t>II. Nguån kinh phÝ vµ quü kh¸c</t>
  </si>
  <si>
    <t>Tæng céng nguån vèn ( 400 = 300 + 400 )</t>
  </si>
  <si>
    <t>III. C¸c kho¶n ph¶I thu</t>
  </si>
  <si>
    <t>( 100 ) = 110 + 120 + 130 + 140 + 150</t>
  </si>
  <si>
    <t>V.01</t>
  </si>
  <si>
    <t>V.02</t>
  </si>
  <si>
    <t>V.03</t>
  </si>
  <si>
    <t>V.04</t>
  </si>
  <si>
    <t>V.06</t>
  </si>
  <si>
    <t>V.07</t>
  </si>
  <si>
    <t>V.08</t>
  </si>
  <si>
    <t>V.09</t>
  </si>
  <si>
    <t>V.10</t>
  </si>
  <si>
    <t>V.11</t>
  </si>
  <si>
    <t>V12</t>
  </si>
  <si>
    <t>V.13</t>
  </si>
  <si>
    <t>V.14</t>
  </si>
  <si>
    <t>V.21</t>
  </si>
  <si>
    <t>V.15</t>
  </si>
  <si>
    <t>V.16</t>
  </si>
  <si>
    <t>V.17</t>
  </si>
  <si>
    <t>V.18</t>
  </si>
  <si>
    <t>V.19</t>
  </si>
  <si>
    <t>V.20</t>
  </si>
  <si>
    <t>V.22</t>
  </si>
  <si>
    <t>V.23</t>
  </si>
  <si>
    <t>Céng</t>
  </si>
  <si>
    <t>VN§</t>
  </si>
  <si>
    <t xml:space="preserve">2- Đơn vị tiền tệ sử dụng trong kế toán: </t>
  </si>
  <si>
    <t xml:space="preserve"> - Nguyên tắc và phương pháp chuyển đổi các đồng tiền khác ra đồng tiền sử dụng trong kế toán.</t>
  </si>
  <si>
    <t xml:space="preserve"> - Nguyên tắc và phương pháp khấu hao TSCĐ thuê tài chính: theo QĐ 206/BTC</t>
  </si>
  <si>
    <t xml:space="preserve">    + Chi phí trả trước;</t>
  </si>
  <si>
    <t xml:space="preserve">    + Chi phí khác.</t>
  </si>
  <si>
    <t>C¸c chØ tiªu ngoµi b¶ng c©n ®èi kÕ to¸n</t>
  </si>
  <si>
    <t>1. Tµi s¶n thuª ngoµi</t>
  </si>
  <si>
    <t>2. VËt t­ hµng ho¸ nhËn gi÷ hé , nhËn gia c«ng</t>
  </si>
  <si>
    <t>3. Hµng ho¸ nhËn b¸n hé . nhËn ký göi , ký c­îc</t>
  </si>
  <si>
    <t>4. Nî khã ®ßi ®· xö lý</t>
  </si>
  <si>
    <t>5. Ngo¹i tÖ c¸c lo¹i</t>
  </si>
  <si>
    <t>6. Dù to¸n chi sù nghiÖp , dù ¸n</t>
  </si>
  <si>
    <t xml:space="preserve">       Ng­êi lËp biÓu</t>
  </si>
  <si>
    <t xml:space="preserve">        ( Ký, hä tªn )</t>
  </si>
  <si>
    <t>( Ký, hä tªn )</t>
  </si>
  <si>
    <t>(Ký , hä tªn, ®ãng dÊu)</t>
  </si>
  <si>
    <r>
      <t>18- Các khoản phải trả, phải nộp ng</t>
    </r>
    <r>
      <rPr>
        <b/>
        <sz val="12"/>
        <rFont val=".VnArial Narrow"/>
        <family val="2"/>
      </rPr>
      <t>¾</t>
    </r>
    <r>
      <rPr>
        <b/>
        <sz val="12"/>
        <rFont val="Times New Roman"/>
        <family val="1"/>
      </rPr>
      <t>n h</t>
    </r>
    <r>
      <rPr>
        <b/>
        <sz val="12"/>
        <rFont val=".VnArial Narrow"/>
        <family val="2"/>
      </rPr>
      <t>¹</t>
    </r>
    <r>
      <rPr>
        <b/>
        <sz val="12"/>
        <rFont val="Times New Roman"/>
        <family val="1"/>
      </rPr>
      <t>n khác</t>
    </r>
  </si>
  <si>
    <t xml:space="preserve">C. Lîi Ých cæ ®«ng thiÓu sè </t>
  </si>
  <si>
    <t xml:space="preserve"> - Cæ phiÕu quü </t>
  </si>
  <si>
    <t xml:space="preserve">                                - USD</t>
  </si>
  <si>
    <t>Bïi QuÕ H­¬ng</t>
  </si>
  <si>
    <t xml:space="preserve">            LËp biÓu                                                                 KÕ to¸n tr­ëng</t>
  </si>
  <si>
    <t xml:space="preserve">       Bïi QuÕ H­¬ng                                   §oµn ThÞ Dung</t>
  </si>
  <si>
    <t xml:space="preserve">                Bïi QuÕ H­¬ng</t>
  </si>
  <si>
    <t>Tæng Gi¸m ®èc</t>
  </si>
  <si>
    <t xml:space="preserve">    Bïi QuÕ H­¬ng</t>
  </si>
  <si>
    <r>
      <t xml:space="preserve">   - Thông tin so sánh ( những thay đ</t>
    </r>
    <r>
      <rPr>
        <sz val="12"/>
        <rFont val=".VnArial Narrow"/>
        <family val="2"/>
      </rPr>
      <t>æi</t>
    </r>
    <r>
      <rPr>
        <sz val="12"/>
        <rFont val="Times New Roman"/>
        <family val="1"/>
      </rPr>
      <t xml:space="preserve"> về thông tin trong báo cáo tài chính của các liên độ kế toán trước)</t>
    </r>
  </si>
  <si>
    <t>I</t>
  </si>
  <si>
    <t>C«ng ty con</t>
  </si>
  <si>
    <t>II</t>
  </si>
  <si>
    <t xml:space="preserve"> - Các khoản tiền nhận gửi uỷ thác</t>
  </si>
  <si>
    <t>17.2 Lîi nhuËn sau thuÕ t¹m tÝnh cña cæ ®«ng cña C«ng ty mÑ</t>
  </si>
  <si>
    <t>N¨m nay</t>
  </si>
  <si>
    <t>N¨m tr­íc</t>
  </si>
  <si>
    <t xml:space="preserve">    + §Çu t­ XDCB XN Than §«ng TriÒu</t>
  </si>
  <si>
    <t xml:space="preserve">    + DA n©ng c«ng suÊt d©y truyÒn ®ãng bao NMXMLT II</t>
  </si>
  <si>
    <t xml:space="preserve">    + DA n©ng cÊp nhµ ¨n NMXM LT II</t>
  </si>
  <si>
    <t xml:space="preserve">Lîi nhuËn kh¸c chÞu thuÕ TNDN </t>
  </si>
  <si>
    <t xml:space="preserve">Chi phÝ tÝnh thuÕ TNDN </t>
  </si>
  <si>
    <t xml:space="preserve">     + ThuÕ luü tiÕn tõ chuyÓn quyÒn sö dông ®Êt</t>
  </si>
  <si>
    <t>5. Dù phßng ph¶I thu dµi h¹n khã ®ßi</t>
  </si>
  <si>
    <t xml:space="preserve">      + Kho nguyªn vËt liÖu</t>
  </si>
  <si>
    <t xml:space="preserve">      + Kho thiÕt bÞ cÇn l¾p</t>
  </si>
  <si>
    <t>Cæ phiÕu quü</t>
  </si>
  <si>
    <t>Quü dù phßng tµi chÝnh</t>
  </si>
  <si>
    <t xml:space="preserve">     + Thuế TNDN từ thu nhập chịu thuế của hđ sxkd ( 25% )</t>
  </si>
  <si>
    <t xml:space="preserve">    + DA n©ng c«ng suÊt ®Ëp Th¹ch cao NMLT II</t>
  </si>
  <si>
    <t xml:space="preserve">    + §Çu t­ ®­êng lß XN than U«ng BÝ</t>
  </si>
  <si>
    <t>V.05</t>
  </si>
  <si>
    <t xml:space="preserve">    - PhảI trả về cổ phần hoá (cổ phần người nghèo)</t>
  </si>
  <si>
    <r>
      <t xml:space="preserve">    + Vào XDCB </t>
    </r>
    <r>
      <rPr>
        <sz val="12"/>
        <rFont val=".VnArial Narrow"/>
        <family val="2"/>
      </rPr>
      <t>dë dang</t>
    </r>
  </si>
  <si>
    <t xml:space="preserve">    + C¸c CT kh¸c</t>
  </si>
  <si>
    <t xml:space="preserve">     + Thuế TNDN từ thu nhập chịu thuế của hđ sxkd ( 12,5% )</t>
  </si>
  <si>
    <r>
      <t xml:space="preserve"> - Mệnh giá cổ phiếu đang lưu hành(</t>
    </r>
    <r>
      <rPr>
        <sz val="12"/>
        <rFont val=".VnArial Narrow"/>
        <family val="2"/>
      </rPr>
      <t>§</t>
    </r>
    <r>
      <rPr>
        <sz val="12"/>
        <rFont val="Times New Roman"/>
        <family val="1"/>
      </rPr>
      <t>/cp)</t>
    </r>
  </si>
  <si>
    <t xml:space="preserve">  - Phần giá trị tài sản ( tổng hợp theo từng lọai tài sản) và nợ phải trả không phảI là tiền và các khoản tương đương tiền trong công ty con hoặc đơn vị kinh doanh khác được mua hoặc thanh lý trong kỳ</t>
  </si>
  <si>
    <r>
      <t>Tæng</t>
    </r>
    <r>
      <rPr>
        <b/>
        <sz val="12"/>
        <rFont val="Times New Roman"/>
        <family val="1"/>
      </rPr>
      <t xml:space="preserve"> Giám đốc</t>
    </r>
  </si>
  <si>
    <t xml:space="preserve"> - Những thông tin khác :</t>
  </si>
  <si>
    <t>C«ng ty CP c¬ khÝ Nam S¬n</t>
  </si>
  <si>
    <t xml:space="preserve"> - Lç chªnh lÖch tØ gi¸ ch­a thùc hiÖn</t>
  </si>
  <si>
    <t xml:space="preserve"> + DA n©ng c«ng suÊt d©y truyÒn nghiÒn NMXMLT II</t>
  </si>
  <si>
    <t xml:space="preserve"> + DA tËn dông ph¸t ®iÖn nhiÖt d­ Lam Th¹ch</t>
  </si>
  <si>
    <t xml:space="preserve">        - LN ®­îc ­u ®·I thuÕ</t>
  </si>
  <si>
    <t xml:space="preserve">        - LN kh«ng ®­îc ­u ®·I thuÕ</t>
  </si>
  <si>
    <t xml:space="preserve">     + ThuÕ TNDN do c¸c kho¶n CP tÝnh thuÕ</t>
  </si>
  <si>
    <t>Chªnh lÖch tØ gi¸</t>
  </si>
  <si>
    <t xml:space="preserve"> - Chia theo tØ lÖ vèn cña quý 3/09 , c«ng ty XM ®­îc h­ëng :</t>
  </si>
  <si>
    <t>sè hÕt 9 th¸ng n¨m 2009 sÏ cã sù gi¶m ®I nh­ sau :</t>
  </si>
  <si>
    <t xml:space="preserve"> - Chia theo tØ lÖ vèn cña quý 4/09 , c«ng ty XM ®­îc h­ëng :</t>
  </si>
  <si>
    <t>LN ®­îc chia hÕt 9 th¸ng sÏ gi¶m ®I :</t>
  </si>
  <si>
    <t>sè gi¶m ®i nµy sÏ ®iÒu chØnh gi¶m vµo sè LN c«ng ty XM ®ùoc chia trong quý 4/2009</t>
  </si>
  <si>
    <t xml:space="preserve"> - Sè ®­îc chia trong quý IV/09 :</t>
  </si>
  <si>
    <t xml:space="preserve"> - Gi¶m sè ®iÒu chØnh gi¶m cña 9 th¸ng :</t>
  </si>
  <si>
    <t>Cßn l¹i ®­a vµo sè b/c cña quý IV/09 :</t>
  </si>
  <si>
    <r>
      <t xml:space="preserve">Ghi chó : </t>
    </r>
    <r>
      <rPr>
        <b/>
        <sz val="12"/>
        <rFont val=".VnArial Narrow"/>
        <family val="2"/>
      </rPr>
      <t>1.</t>
    </r>
    <r>
      <rPr>
        <sz val="12"/>
        <rFont val=".VnArial Narrow"/>
        <family val="2"/>
      </rPr>
      <t xml:space="preserve"> </t>
    </r>
    <r>
      <rPr>
        <b/>
        <u val="single"/>
        <sz val="12"/>
        <rFont val=".VnArial Narrow"/>
        <family val="2"/>
      </rPr>
      <t>C«ng ty Cp c¬ khÝ Nam S¬n</t>
    </r>
    <r>
      <rPr>
        <sz val="12"/>
        <rFont val=".VnArial Narrow"/>
        <family val="2"/>
      </rPr>
      <t xml:space="preserve"> quý IV t¨ng vèn ®iÒu lÖ ( c¸ nh©n ) thªm 367.000.000®ång, do ®ã nÕu chia l¹i cæ tøc sau thuÕ phÇn LN Cty XM ®­îc h­ëng</t>
    </r>
  </si>
  <si>
    <r>
      <t xml:space="preserve">            2. C«ng ty CP XD Ph­¬ng Nam 135 : </t>
    </r>
    <r>
      <rPr>
        <sz val="12"/>
        <rFont val=".VnArial Narrow"/>
        <family val="2"/>
      </rPr>
      <t xml:space="preserve">Quý IV/09 XNXD U«ng BÝ+ XN XD H¹ Long ( ®¬n vÞ thuéc C«ng ty XM vfa XD QN ) b¸n hÕt phÇn vèn gãp nªn </t>
    </r>
  </si>
  <si>
    <t>tæng tû lÖ vèn gãp cña C«ng ty XM gi¶m ®I ( cßn 7,3% ) nªn Cty 135 kh«ng cßn lµ c«ng ty liªn kÕt cña C«ng ty xi m¨ng. Do ®ã sÏ kh«ng céng phÇn LN sau thuÕ</t>
  </si>
  <si>
    <t>®­îc chia cña Cty 135 trªn b¶ng BCKQSXKD,  lo¹i trõ sè ®· céng 9 th¸ng trªn BCKQSXKD. Sè trõ di lµ : 314.522.604</t>
  </si>
  <si>
    <t>CP thuÕ tÝnh cho NMXMLT II DT 2 ®­îc miÔn gi¶m</t>
  </si>
  <si>
    <t xml:space="preserve">Cty liªn kÕt </t>
  </si>
  <si>
    <r>
      <t xml:space="preserve"> - </t>
    </r>
    <r>
      <rPr>
        <sz val="12"/>
        <rFont val=".VnArial Narrow"/>
        <family val="2"/>
      </rPr>
      <t>Nî</t>
    </r>
    <r>
      <rPr>
        <sz val="12"/>
        <rFont val="Times New Roman"/>
        <family val="1"/>
      </rPr>
      <t xml:space="preserve"> dài hạn đến hạn trả</t>
    </r>
  </si>
  <si>
    <t xml:space="preserve"> - CP phải trả khác</t>
  </si>
  <si>
    <t xml:space="preserve">       Lập, Ngày ….. Tháng        năm 2010</t>
  </si>
  <si>
    <t>LËp,  ngµy         th¸ng         n¨m 2010</t>
  </si>
  <si>
    <t xml:space="preserve">                                - EURO</t>
  </si>
  <si>
    <t>1- Niên độ kế toán (bắt đầu từ ngày 01-01-2010 kết thúc vào ngày 31-12-2010).</t>
  </si>
  <si>
    <t>VI- Thông tin bổ sung cho các khoản mục trình bầy trong báo cáo kết quả HĐSXKD</t>
  </si>
  <si>
    <t>Kế toán trưởng</t>
  </si>
  <si>
    <t>11. Quỹ khen thưởng , phóc lîi</t>
  </si>
  <si>
    <t>1. Nguån kinh phÝ</t>
  </si>
  <si>
    <t>2. Nguån kinh phÝ ®· h×nh thµnh tµi s¶n cè ®Þnh</t>
  </si>
  <si>
    <t>Quý ii n¨m 2010 hîp nhÊt</t>
  </si>
  <si>
    <t>qUý ii n¨m 2010 hîp nhÊt</t>
  </si>
  <si>
    <t>30/06/2010</t>
  </si>
  <si>
    <r>
      <t xml:space="preserve">  </t>
    </r>
    <r>
      <rPr>
        <b/>
        <sz val="12"/>
        <rFont val="Times New Roman"/>
        <family val="1"/>
      </rPr>
      <t>Cộng</t>
    </r>
  </si>
  <si>
    <t xml:space="preserve">    + Lîi nhuËn tõ l·i tiÒn göi</t>
  </si>
  <si>
    <t xml:space="preserve">    - B¶o hiÓm thÊt nghiÖp</t>
  </si>
  <si>
    <t xml:space="preserve">    - Bảo hiểm xã hội </t>
  </si>
  <si>
    <r>
      <t xml:space="preserve">Quý II </t>
    </r>
    <r>
      <rPr>
        <b/>
        <sz val="12"/>
        <rFont val="Times New Roman"/>
        <family val="1"/>
      </rPr>
      <t>năm 2010</t>
    </r>
  </si>
  <si>
    <t>T¹i ngµy 30 th¸ng 6 n¨m 2010</t>
  </si>
  <si>
    <t>Sè ®Çu kú</t>
  </si>
  <si>
    <r>
      <t xml:space="preserve"> -  Chi phí tài chính khác + </t>
    </r>
    <r>
      <rPr>
        <sz val="12"/>
        <rFont val=".VnArial Narrow"/>
        <family val="2"/>
      </rPr>
      <t>liªn doanh</t>
    </r>
  </si>
  <si>
    <t>01/4/2010</t>
  </si>
  <si>
    <t>8 - Tăng, giảm tài sản cố định hữu h×nh  hợp nhất quý 2 -2010:</t>
  </si>
  <si>
    <t>Nhà cửa</t>
  </si>
  <si>
    <t>Máy móc thiết bị</t>
  </si>
  <si>
    <t>Phương tiện vận tải truyền dẫn</t>
  </si>
  <si>
    <t>Thiết bị dụng cụ quản lý</t>
  </si>
  <si>
    <t>TSCĐ khác</t>
  </si>
  <si>
    <t>Tổng cộng</t>
  </si>
  <si>
    <t>Công ty</t>
  </si>
  <si>
    <t>Liên doanh</t>
  </si>
  <si>
    <t>Nguyên giá TSCĐ hữu hình</t>
  </si>
  <si>
    <t>Số dư đầu năm</t>
  </si>
  <si>
    <t>- Mua trong năm</t>
  </si>
  <si>
    <t>- Đầu tư XDCB hoàn thành</t>
  </si>
  <si>
    <t>- Tăng khác</t>
  </si>
  <si>
    <t>- Chuyển sang BĐS đầu tư</t>
  </si>
  <si>
    <t xml:space="preserve"> - Thanh lý, nhượng bán, tháo rỡ</t>
  </si>
  <si>
    <t>- Giảm khác</t>
  </si>
  <si>
    <t>Số dư cuối năm</t>
  </si>
  <si>
    <t>Giá trị hao mòn lũy kế</t>
  </si>
  <si>
    <t>- Khấu hao trong năm</t>
  </si>
  <si>
    <t>- Chuyển sang bất động sản đầu tư</t>
  </si>
  <si>
    <t>Giá trị còn lại của TSCĐ HH</t>
  </si>
  <si>
    <t>- Tại ngày đầu năm</t>
  </si>
  <si>
    <t xml:space="preserve">- Tại ngày cuối năm          </t>
  </si>
  <si>
    <t>* Giá trị còn lại cuối năm của TSCĐ hữu hình đã dùng thế chấp, cầm cố các khoản vay:</t>
  </si>
  <si>
    <t>* Nguyên giá TSCĐ cuối năm  đã khấu hao hết nhưng vẫn còn sử dụng:</t>
  </si>
  <si>
    <t xml:space="preserve">   * Nguyên giá TSCĐ cuối năm chờ thanh lý:</t>
  </si>
  <si>
    <t xml:space="preserve">   * Các cam kết về việc mua, bán TSCĐ hữu hình có giá trị lớn chưa thực hiện:</t>
  </si>
  <si>
    <t>9- Tăng, giảm tài sản cố định thuê tài chính hợp nhất quý 2 -2010:</t>
  </si>
  <si>
    <t>Phương tiện vận tải, truyền dẫn</t>
  </si>
  <si>
    <t>Nguyên giá TSCĐ thuê TC</t>
  </si>
  <si>
    <t xml:space="preserve"> - Thuê tài chính trong năm</t>
  </si>
  <si>
    <t xml:space="preserve"> - Mua lại TSCĐ thuê tài chính</t>
  </si>
  <si>
    <t xml:space="preserve"> - T¨ng kh¸c</t>
  </si>
  <si>
    <t xml:space="preserve"> - TL TSCĐ thuê tài chính</t>
  </si>
  <si>
    <t xml:space="preserve"> - Gi¶m kh¸c</t>
  </si>
  <si>
    <t xml:space="preserve">- Mua lại TSCĐ thuê tài chính </t>
  </si>
  <si>
    <t xml:space="preserve"> - TL TSCĐ thuª tài chÝnh</t>
  </si>
  <si>
    <t>Giá trị còn lại của TSCĐ thuê TC</t>
  </si>
  <si>
    <t>- Tiền thuê phát sinh thêm được ghi nhận là chi phí trong năm;</t>
  </si>
  <si>
    <t>- Căn cứ để xác định tiền thuê phát sinh thêm;</t>
  </si>
  <si>
    <t>- Điều khoản gia hạn thuê hoặc quyền được mua tài sản.</t>
  </si>
  <si>
    <t>10- Tăng, giảm tài sản cố định vô hình hợp nhất quý 2 -2010:</t>
  </si>
  <si>
    <t>Quyền sử dụng đất</t>
  </si>
  <si>
    <t>Bản quyền, bằng sáng chế</t>
  </si>
  <si>
    <t>Nhãn hiệu hàng hoá</t>
  </si>
  <si>
    <t>chi phÝ thµnh lËp</t>
  </si>
  <si>
    <t>TSCĐ vô hình khác</t>
  </si>
  <si>
    <t>Nguyên giá TSCĐ vô hình</t>
  </si>
  <si>
    <t>- Tạo ra từ nội bộ doanh nghiệp</t>
  </si>
  <si>
    <t>- Tăng do hợp nhất kinh doanh</t>
  </si>
  <si>
    <t>- Thanh lý, nhượng bán</t>
  </si>
  <si>
    <t>Giá trị còn lại của TSCĐVH</t>
  </si>
  <si>
    <t xml:space="preserve">   </t>
  </si>
  <si>
    <t xml:space="preserve"> -  Thuyết minh số liệu và giải trình khác theo yêu cầu của Chuẩn mực kế toán số 04 </t>
  </si>
  <si>
    <t xml:space="preserve">        “ TSCĐ vô hình”</t>
  </si>
  <si>
    <t>UBND TØnh Qu¶ng Ninh</t>
  </si>
  <si>
    <t>C«ng ty CP Xi m¨ng vµ X©y dùng Qu¶ng ninh</t>
  </si>
  <si>
    <t>Tel: 033 841 655               Fax: 033 841 643</t>
  </si>
  <si>
    <t>b¸o c¸o l­u chuyÓn tiÒn tÖ</t>
  </si>
  <si>
    <t>(Theo ph­¬ng ph¸p trùc tiÕp)</t>
  </si>
  <si>
    <t>Quý II N¨m 2010 - Hîp nhÊt toµn C«ng ty</t>
  </si>
  <si>
    <t>(§¬n vÞ tÝnh: ®ång)</t>
  </si>
  <si>
    <t>Sè tt</t>
  </si>
  <si>
    <t>Quý nµy</t>
  </si>
  <si>
    <t>Quý tr­íc</t>
  </si>
  <si>
    <t>L­u chuyÓn tiÒn tÖ tõ H§SXKD</t>
  </si>
  <si>
    <t>Toµn cty</t>
  </si>
  <si>
    <t>h¶I long</t>
  </si>
  <si>
    <t>ph­¬ng mai</t>
  </si>
  <si>
    <t>thanh s¬n</t>
  </si>
  <si>
    <t xml:space="preserve">TiÒn thu tõ b¸n hµng, cung cÊp dÞch vô vµ doanh thu kh¸c  </t>
  </si>
  <si>
    <t xml:space="preserve">TiÒn chi tr¶ cho ng­êi cung cÊp hµng hãa dÞch vô   </t>
  </si>
  <si>
    <t xml:space="preserve">TiÒn chi tr¶ cho ng­êi lao ®éng </t>
  </si>
  <si>
    <t xml:space="preserve">TiÒn chi tr¶ l·i vay        </t>
  </si>
  <si>
    <t xml:space="preserve">TiÒn chi nép thuÕ thu nhËp doanh nghiÖp    </t>
  </si>
  <si>
    <t xml:space="preserve">TiÒn thu kh¸c tõ ho¹t ®éng kinh doanh               </t>
  </si>
  <si>
    <t>TiÒn chi kh¸c cho c¸c ho¹t ®éng kinh doanh</t>
  </si>
  <si>
    <t>L­u chuyÓn tiÒn thuÇn tõ H§SXKD</t>
  </si>
  <si>
    <t>L­u chuyÓn tiÒn tÖ tõ H§ ®Çu t­</t>
  </si>
  <si>
    <t xml:space="preserve">TiÒn chi ®Ó mua s¾m, x©y dùng TSC§ vµ c¸c TS dµi h¹n kh¸c    </t>
  </si>
  <si>
    <t xml:space="preserve">TiÒn thu tõ TLý, nh­îng b¸n TSC§ vµ c¸c TS dµi h¹n kh¸c  </t>
  </si>
  <si>
    <t xml:space="preserve">TiÒn chi cho vay, mua c¸c c«ng cô nî cña ®¬n vÞ kh¸c   </t>
  </si>
  <si>
    <t xml:space="preserve"> TiÒn thu håi vèn cho vay, b¸n l¹i c¸c CC nî cña §V kh¸c   </t>
  </si>
  <si>
    <t xml:space="preserve">TiÒn chi ®Çu t­ gãp vèn vµo ®¬n vÞ kh¸c       </t>
  </si>
  <si>
    <t xml:space="preserve">TiÒn thu håi ®Çu t­ gãp vèn vµo ®¬n vÞ kh¸c                  </t>
  </si>
  <si>
    <t xml:space="preserve">TiÒn thu l·i cho vay, cæ tøc vµ lîi nhuËn ®­îc chia       </t>
  </si>
  <si>
    <t>L­u chuyÓn tiÒn thuÇn tõ H§ ®Çu t­</t>
  </si>
  <si>
    <t>III</t>
  </si>
  <si>
    <t>L­u chuyÓn tiÒn tÖ tõ H§ tµi chÝnh</t>
  </si>
  <si>
    <t>TiÒn thu tõ ph¸t hµnh cæ phiÕu, nhËn VG cña chñ së h÷u</t>
  </si>
  <si>
    <t>TiÒn chi tr¶ vèn gãp cho c¸c chñ së h÷u, mua l¹i cæ phiÕu cña DN ®· ph¸y hµnh</t>
  </si>
  <si>
    <t xml:space="preserve">TiÒn vay ng¾n h¹n, dµi h¹n nhËn ®­îc     </t>
  </si>
  <si>
    <t xml:space="preserve">TiÒn chi tr¶ nî gèc vay          </t>
  </si>
  <si>
    <t xml:space="preserve">TiÒn chi tr¶ nî thuª tµi chÝnh                    </t>
  </si>
  <si>
    <t xml:space="preserve"> Cæ tøc, lîi nhuËn ®· tr¶ cho chñ së h÷u                      </t>
  </si>
  <si>
    <t>L­u chuyÓn tiÒn thuÇn tõ H§ tµi chÝnh</t>
  </si>
  <si>
    <t>iv</t>
  </si>
  <si>
    <t>L­u chuyÓn tiÒn thuÇn trong kú</t>
  </si>
  <si>
    <t>v</t>
  </si>
  <si>
    <t>TiÒn tån ®Çu kú</t>
  </si>
  <si>
    <t>vi</t>
  </si>
  <si>
    <t>TiÒn tån cuèi kú</t>
  </si>
  <si>
    <t xml:space="preserve">                                                                                                           LËp ngµy  30 th¸ng 06 n¨m 2010</t>
  </si>
  <si>
    <t xml:space="preserve">              tæng gi¸m ®èc                         KÕ to¸n tr­ëng</t>
  </si>
  <si>
    <t xml:space="preserve">                   §inh §øc HiÓn                                 §oµn ThÞ Dung</t>
  </si>
  <si>
    <t xml:space="preserve">( Ban hµnh kÌm theo Q§ sè 15/2006/Q§-BTC ngµy 20/3/2006 </t>
  </si>
  <si>
    <t xml:space="preserve">vµ söa ®æi, bæ sung theo th«ng t­ 244/2009/TT-BTC </t>
  </si>
  <si>
    <t xml:space="preserve">8. Doanh thu ch­a thùc hiÖn </t>
  </si>
  <si>
    <t>9. Quü ph¸t triÓn khoa häc vµ c«ng nghÖ</t>
  </si>
  <si>
    <t>12. Quü hç trî s¾p xÕp doanh nghiÖp</t>
  </si>
  <si>
    <t>13 - C¸c kho¶n ®Çu t­ tµi chÝnh dµi h¹n</t>
  </si>
  <si>
    <t>Cuèi kú</t>
  </si>
  <si>
    <t>§Çu kú</t>
  </si>
  <si>
    <t>Sè l­îng</t>
  </si>
  <si>
    <t>Gi¸ trÞ</t>
  </si>
  <si>
    <t>a. §Çu t­ vµo c«ng ty con ( chi tiÕt cho cæ phiÕu cña tõng c«ng ty con )</t>
  </si>
  <si>
    <t>LÝ do thay ®æi víi tõng kho¶n ®Çu t­/lo¹i cæ phiÕu cña c«ng ty con :</t>
  </si>
  <si>
    <t xml:space="preserve"> + VÒ sè l­îng ( ®èi víi cæ phiÕu )</t>
  </si>
  <si>
    <t xml:space="preserve"> + VÒ gi¸ trÞ </t>
  </si>
  <si>
    <t>b. §Çu t­ vµo c«ng ty liªn doanh , liªn kÕt  ( chi tiÕt cho cæ phiÕu cña tõng c«ng ty liªn doanh , liªn kÕt )</t>
  </si>
  <si>
    <t xml:space="preserve"> - C«ng ty cæ phÇn c¬ khÝ Nam S¬n ( Cty liªn kÕt )</t>
  </si>
  <si>
    <t xml:space="preserve">      + Vèn ®iÒu lÖ</t>
  </si>
  <si>
    <t xml:space="preserve">      + Lîi nhuËn sÏ ®­îc chia theo tû lÖ vèn ®Çu t­</t>
  </si>
  <si>
    <t xml:space="preserve"> - C«ng ty CP th­¬ng m¹i S«ng Sinh ( Cty liªn doanh )</t>
  </si>
  <si>
    <t>Lý do thay ®æi víi tõng kho¶n ®Çu t­/lo¹i cæ phiÕu cña c«ng ty liªn doanh , liªn kÕt :</t>
  </si>
  <si>
    <t>c. §Çu t­ dµi h¹n kh¸c</t>
  </si>
  <si>
    <t xml:space="preserve"> - §Çu t­ cæ phiÕu</t>
  </si>
  <si>
    <t xml:space="preserve"> - §Çu t­ tr¸i phiÕu</t>
  </si>
  <si>
    <t xml:space="preserve"> - §Çu t­ tÝn phiÕu, kú phiÕu</t>
  </si>
  <si>
    <t xml:space="preserve"> - Cho vay dµi h¹n</t>
  </si>
  <si>
    <t xml:space="preserve"> - Gãp vèn ®Çu t­</t>
  </si>
  <si>
    <t xml:space="preserve">  Lý do thay ®æi víi tõng kho¶n ®Çu t­/ lo¹i cæ phiÕu , tr¸i phiÕu :</t>
  </si>
  <si>
    <t xml:space="preserve"> + VÒ sè l­îng ( ®èi víi cæ phiÕu, tr¸i phiÕu )</t>
  </si>
  <si>
    <t xml:space="preserve"> + VÒ gi¸ trÞ : Lîi nhuËn sÏ ®­îc chia theo tû lÖ vèn ®Çu t­ cã sù thay ®æi do sè d­ trªn TK 421- Lîi nhuËn ch­a ph©n phèi t¹i thêi ®iÓm ®Çu kú vµ cuèi kú lµ kh¸c nhau. Trong kú, TK 421 cã ph¸t sinh t¨ng  do lîi nhuËn trong kú ®­îc céng vµo .</t>
  </si>
  <si>
    <t>Sè                      Gi¸        l­îng                     trÞ</t>
  </si>
  <si>
    <t xml:space="preserve"> - Cæ phiÕu ®Çu t­ ng¾n h¹n ( chi tiÕt cho tõng lo¹i cæ phiÕu )</t>
  </si>
  <si>
    <t xml:space="preserve"> - Tr¸i phiÕu ®Çu t­ ng¾n h¹n ( chi tiÕt cho tõng lo¹i tr¸i phiÕu )</t>
  </si>
  <si>
    <t xml:space="preserve"> - §Çu t­ ng¾n h¹n kh¸c</t>
  </si>
  <si>
    <t xml:space="preserve"> - Dù phßng gi¶m gi¸ ®Çu t­ ng¾n h¹n</t>
  </si>
  <si>
    <t xml:space="preserve"> - LÝ do thay ®æi víi tõng kho¶n ®Çu t­/lo¹i cæ phiÕu, tr¸i phiÕu</t>
  </si>
  <si>
    <t xml:space="preserve"> + vÒ sè l­îng</t>
  </si>
  <si>
    <t xml:space="preserve"> + vÒ gi¸ trÞ</t>
  </si>
  <si>
    <t>ngµy 31/12/2009 cña Bé tr­ëng Bé tµi chÝnh )</t>
  </si>
  <si>
    <t>Đơn vị: C«ng ty CP xi m¨ng vµ x©y dùng Qu¶ng Ninh</t>
  </si>
  <si>
    <t>§¬n vÞ b¸o c¸o : C«ng ty CP xi m¨ng vµ XD Qu¶ng Ninh</t>
  </si>
  <si>
    <t xml:space="preserve">Địa chỉ : KCN C¸i L©n - P. GiÕng §¸y - TP H¹ Long - TØnh Qu¶ng Ninh </t>
  </si>
  <si>
    <t>§Þa chØ : KCN C¸i l©n  - P GiÕng ®¸y - TP H¹ Long - QN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</si>
</sst>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00"/>
    <numFmt numFmtId="169" formatCode="#,##0.0000"/>
    <numFmt numFmtId="170" formatCode="#,##0.00000"/>
    <numFmt numFmtId="171" formatCode="#,##0.000000"/>
    <numFmt numFmtId="172" formatCode="dd"/>
  </numFmts>
  <fonts count="62">
    <font>
      <sz val="10"/>
      <name val="Arial"/>
      <family val="0"/>
    </font>
    <font>
      <sz val="10"/>
      <name val="Times New Roman"/>
      <family val="1"/>
    </font>
    <font>
      <b/>
      <sz val="12"/>
      <name val="Times New Roman"/>
      <family val="1"/>
    </font>
    <font>
      <sz val="12"/>
      <name val="Times New Roman"/>
      <family val="1"/>
    </font>
    <font>
      <sz val="12"/>
      <name val=".VnTime"/>
      <family val="2"/>
    </font>
    <font>
      <u val="single"/>
      <sz val="10"/>
      <color indexed="12"/>
      <name val="Arial"/>
      <family val="0"/>
    </font>
    <font>
      <u val="single"/>
      <sz val="10"/>
      <color indexed="36"/>
      <name val="Arial"/>
      <family val="0"/>
    </font>
    <font>
      <b/>
      <sz val="12"/>
      <color indexed="10"/>
      <name val="Times New Roman"/>
      <family val="1"/>
    </font>
    <font>
      <sz val="12"/>
      <name val="Arial"/>
      <family val="0"/>
    </font>
    <font>
      <b/>
      <i/>
      <sz val="12"/>
      <name val="Times New Roman"/>
      <family val="1"/>
    </font>
    <font>
      <i/>
      <sz val="12"/>
      <name val="Times New Roman"/>
      <family val="1"/>
    </font>
    <font>
      <b/>
      <u val="single"/>
      <sz val="12"/>
      <name val="Times New Roman"/>
      <family val="1"/>
    </font>
    <font>
      <b/>
      <sz val="12"/>
      <name val=".VnTime"/>
      <family val="2"/>
    </font>
    <font>
      <b/>
      <i/>
      <sz val="12"/>
      <name val=".VnTime"/>
      <family val="2"/>
    </font>
    <font>
      <sz val="12"/>
      <color indexed="10"/>
      <name val="Times New Roman"/>
      <family val="1"/>
    </font>
    <font>
      <sz val="12"/>
      <name val=".VnArial Narrow"/>
      <family val="2"/>
    </font>
    <font>
      <sz val="10"/>
      <name val=".VnArial Narrow"/>
      <family val="2"/>
    </font>
    <font>
      <b/>
      <sz val="10"/>
      <name val=".VnArial Narrow"/>
      <family val="2"/>
    </font>
    <font>
      <b/>
      <sz val="14"/>
      <name val=".VnTimeH"/>
      <family val="2"/>
    </font>
    <font>
      <b/>
      <sz val="12"/>
      <name val=".VnArial Narrow"/>
      <family val="2"/>
    </font>
    <font>
      <b/>
      <sz val="10"/>
      <name val=".VnArial NarrowH"/>
      <family val="2"/>
    </font>
    <font>
      <b/>
      <sz val="9"/>
      <name val=".VnArial NarrowH"/>
      <family val="2"/>
    </font>
    <font>
      <b/>
      <sz val="11"/>
      <name val=".VnArial NarrowH"/>
      <family val="2"/>
    </font>
    <font>
      <b/>
      <sz val="16"/>
      <name val=".VnTimeH"/>
      <family val="2"/>
    </font>
    <font>
      <b/>
      <sz val="11"/>
      <name val=".VnArial Narrow"/>
      <family val="2"/>
    </font>
    <font>
      <b/>
      <sz val="11"/>
      <name val=".VnTimeH"/>
      <family val="2"/>
    </font>
    <font>
      <sz val="11"/>
      <name val=".VnArial Narrow"/>
      <family val="2"/>
    </font>
    <font>
      <b/>
      <i/>
      <sz val="12"/>
      <name val=".VnArial Narrow"/>
      <family val="2"/>
    </font>
    <font>
      <i/>
      <sz val="12"/>
      <name val=".VnArial Narrow"/>
      <family val="2"/>
    </font>
    <font>
      <sz val="12"/>
      <color indexed="10"/>
      <name val=".VnArial Narrow"/>
      <family val="2"/>
    </font>
    <font>
      <b/>
      <u val="single"/>
      <sz val="12"/>
      <name val=".VnArial Narrow"/>
      <family val="2"/>
    </font>
    <font>
      <b/>
      <sz val="10"/>
      <name val="Times New Roman"/>
      <family val="1"/>
    </font>
    <font>
      <sz val="10"/>
      <name val=".VnTime"/>
      <family val="2"/>
    </font>
    <font>
      <sz val="10"/>
      <color indexed="10"/>
      <name val="Times New Roman"/>
      <family val="1"/>
    </font>
    <font>
      <sz val="11"/>
      <name val="Times New Roman"/>
      <family val="1"/>
    </font>
    <font>
      <b/>
      <sz val="11"/>
      <name val="Times New Roman"/>
      <family val="1"/>
    </font>
    <font>
      <sz val="11"/>
      <color indexed="10"/>
      <name val=".VnArial Narrow"/>
      <family val="2"/>
    </font>
    <font>
      <b/>
      <sz val="16"/>
      <name val="Times New Roman"/>
      <family val="1"/>
    </font>
    <font>
      <b/>
      <sz val="12"/>
      <name val=".VnArial NarrowH"/>
      <family val="2"/>
    </font>
    <font>
      <sz val="8"/>
      <name val="Arial"/>
      <family val="0"/>
    </font>
    <font>
      <b/>
      <sz val="9"/>
      <name val=".VnArial Narrow"/>
      <family val="2"/>
    </font>
    <font>
      <b/>
      <u val="single"/>
      <sz val="10"/>
      <name val=".VnTimeH"/>
      <family val="2"/>
    </font>
    <font>
      <sz val="9"/>
      <name val=".VnArial Narrow"/>
      <family val="2"/>
    </font>
    <font>
      <u val="single"/>
      <sz val="12"/>
      <name val=".VnArial Narrow"/>
      <family val="2"/>
    </font>
    <font>
      <b/>
      <sz val="11"/>
      <color indexed="12"/>
      <name val=".VnTime"/>
      <family val="2"/>
    </font>
    <font>
      <b/>
      <sz val="11"/>
      <color indexed="12"/>
      <name val="Times New Roman"/>
      <family val="1"/>
    </font>
    <font>
      <i/>
      <sz val="11"/>
      <color indexed="12"/>
      <name val="Times New Roman"/>
      <family val="1"/>
    </font>
    <font>
      <sz val="11"/>
      <color indexed="12"/>
      <name val="Times New Roman"/>
      <family val="1"/>
    </font>
    <font>
      <sz val="11"/>
      <color indexed="10"/>
      <name val="Times New Roman"/>
      <family val="1"/>
    </font>
    <font>
      <sz val="11"/>
      <color indexed="12"/>
      <name val=".VnTime"/>
      <family val="2"/>
    </font>
    <font>
      <b/>
      <sz val="13"/>
      <name val=".VnTime"/>
      <family val="2"/>
    </font>
    <font>
      <sz val="13"/>
      <name val=".VnTime"/>
      <family val="0"/>
    </font>
    <font>
      <sz val="13"/>
      <color indexed="12"/>
      <name val=".VnTime"/>
      <family val="0"/>
    </font>
    <font>
      <b/>
      <i/>
      <sz val="14"/>
      <name val=".VnTime"/>
      <family val="2"/>
    </font>
    <font>
      <b/>
      <sz val="14"/>
      <name val=".VnTime"/>
      <family val="2"/>
    </font>
    <font>
      <i/>
      <sz val="13"/>
      <name val=".VnTime"/>
      <family val="2"/>
    </font>
    <font>
      <b/>
      <sz val="13"/>
      <color indexed="12"/>
      <name val=".VnTime"/>
      <family val="2"/>
    </font>
    <font>
      <b/>
      <sz val="13"/>
      <name val=".VnTimeH"/>
      <family val="2"/>
    </font>
    <font>
      <b/>
      <sz val="13"/>
      <color indexed="12"/>
      <name val=".VnTimeH"/>
      <family val="2"/>
    </font>
    <font>
      <b/>
      <i/>
      <sz val="13"/>
      <name val=".VnTime"/>
      <family val="2"/>
    </font>
    <font>
      <b/>
      <i/>
      <sz val="13"/>
      <color indexed="12"/>
      <name val=".VnTime"/>
      <family val="2"/>
    </font>
    <font>
      <i/>
      <sz val="13"/>
      <color indexed="12"/>
      <name val=".VnTime"/>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52">
    <border>
      <left/>
      <right/>
      <top/>
      <bottom/>
      <diagonal/>
    </border>
    <border>
      <left style="thin"/>
      <right style="thin"/>
      <top>
        <color indexed="63"/>
      </top>
      <bottom style="dotted"/>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thin"/>
      <right style="thin"/>
      <top style="hair"/>
      <bottom style="hair"/>
    </border>
    <border>
      <left style="double"/>
      <right style="thin"/>
      <top style="hair"/>
      <bottom style="hair"/>
    </border>
    <border>
      <left style="double"/>
      <right style="thin"/>
      <top>
        <color indexed="63"/>
      </top>
      <bottom style="hair"/>
    </border>
    <border>
      <left style="thin"/>
      <right style="thin"/>
      <top>
        <color indexed="63"/>
      </top>
      <bottom style="hair"/>
    </border>
    <border>
      <left style="double"/>
      <right style="thin"/>
      <top style="hair"/>
      <bottom style="double"/>
    </border>
    <border>
      <left style="thin"/>
      <right style="thin"/>
      <top style="hair"/>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thin"/>
      <top style="hair"/>
      <bottom>
        <color indexed="63"/>
      </bottom>
    </border>
    <border>
      <left style="thin"/>
      <right style="double"/>
      <top style="hair"/>
      <bottom style="hair"/>
    </border>
    <border>
      <left style="thin"/>
      <right style="double"/>
      <top style="hair"/>
      <bottom style="double"/>
    </border>
    <border>
      <left style="thin"/>
      <right style="double"/>
      <top>
        <color indexed="63"/>
      </top>
      <bottom style="hair"/>
    </border>
    <border>
      <left style="thin"/>
      <right>
        <color indexed="63"/>
      </right>
      <top style="hair"/>
      <bottom style="hair"/>
    </border>
    <border>
      <left>
        <color indexed="63"/>
      </left>
      <right style="thin"/>
      <top style="hair"/>
      <bottom style="hair"/>
    </border>
    <border>
      <left style="double"/>
      <right style="thin"/>
      <top style="hair"/>
      <bottom>
        <color indexed="63"/>
      </bottom>
    </border>
    <border>
      <left style="thin"/>
      <right style="double"/>
      <top style="hair"/>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style="thin"/>
      <bottom>
        <color indexed="63"/>
      </bottom>
    </border>
    <border>
      <left style="hair"/>
      <right style="hair"/>
      <top style="hair"/>
      <bottom>
        <color indexed="63"/>
      </bottom>
    </border>
    <border>
      <left style="thin"/>
      <right>
        <color indexed="63"/>
      </right>
      <top style="thin"/>
      <bottom style="thin"/>
    </border>
    <border>
      <left style="thin"/>
      <right>
        <color indexed="63"/>
      </right>
      <top>
        <color indexed="63"/>
      </top>
      <bottom style="hair"/>
    </border>
    <border>
      <left style="thin"/>
      <right style="double"/>
      <top style="thin"/>
      <bottom style="hair"/>
    </border>
    <border>
      <left style="thin"/>
      <right>
        <color indexed="63"/>
      </right>
      <top style="hair"/>
      <bottom style="double"/>
    </border>
    <border>
      <left>
        <color indexed="63"/>
      </left>
      <right style="hair"/>
      <top style="hair"/>
      <bottom style="hair"/>
    </border>
    <border>
      <left style="hair"/>
      <right>
        <color indexed="63"/>
      </right>
      <top style="hair"/>
      <bottom style="hair"/>
    </border>
    <border>
      <left style="hair"/>
      <right style="hair"/>
      <top>
        <color indexed="63"/>
      </top>
      <bottom style="hair"/>
    </border>
    <border>
      <left style="thin"/>
      <right>
        <color indexed="63"/>
      </right>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hair"/>
      <bottom style="hair"/>
    </border>
    <border>
      <left>
        <color indexed="63"/>
      </left>
      <right style="thin"/>
      <top style="hair"/>
      <bottom style="double"/>
    </border>
    <border>
      <left style="thin"/>
      <right>
        <color indexed="63"/>
      </right>
      <top style="thin"/>
      <bottom style="hair"/>
    </border>
    <border>
      <left>
        <color indexed="63"/>
      </left>
      <right style="thin"/>
      <top style="thin"/>
      <bottom style="hair"/>
    </border>
    <border>
      <left style="double"/>
      <right style="thin"/>
      <top style="double"/>
      <bottom>
        <color indexed="63"/>
      </bottom>
    </border>
    <border>
      <left style="double"/>
      <right style="thin"/>
      <top>
        <color indexed="63"/>
      </top>
      <bottom style="thin"/>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style="double"/>
      <bottom>
        <color indexed="63"/>
      </bottom>
    </border>
    <border>
      <left style="thin"/>
      <right style="double"/>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28">
    <xf numFmtId="0" fontId="0" fillId="0" borderId="0" xfId="0" applyAlignment="1">
      <alignment/>
    </xf>
    <xf numFmtId="0" fontId="2" fillId="0" borderId="0" xfId="0" applyFont="1" applyAlignment="1">
      <alignment horizontal="center" vertical="top" wrapText="1"/>
    </xf>
    <xf numFmtId="3" fontId="3" fillId="0" borderId="0" xfId="0" applyNumberFormat="1" applyFont="1" applyAlignment="1">
      <alignment/>
    </xf>
    <xf numFmtId="0" fontId="2"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justify" vertical="center" wrapText="1"/>
    </xf>
    <xf numFmtId="0" fontId="2" fillId="0" borderId="0" xfId="0" applyFont="1" applyAlignment="1">
      <alignment horizontal="left" vertical="center" wrapText="1"/>
    </xf>
    <xf numFmtId="3" fontId="3" fillId="0" borderId="0" xfId="0" applyNumberFormat="1" applyFont="1" applyAlignment="1">
      <alignmen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top" wrapText="1"/>
    </xf>
    <xf numFmtId="3" fontId="3" fillId="0" borderId="2" xfId="0" applyNumberFormat="1" applyFont="1" applyBorder="1" applyAlignment="1">
      <alignment vertical="top" wrapText="1"/>
    </xf>
    <xf numFmtId="0" fontId="3" fillId="0" borderId="1" xfId="0" applyFont="1" applyBorder="1" applyAlignment="1">
      <alignment vertical="top" wrapText="1"/>
    </xf>
    <xf numFmtId="3" fontId="3" fillId="0" borderId="1" xfId="0" applyNumberFormat="1" applyFont="1" applyBorder="1" applyAlignment="1">
      <alignment vertical="top" wrapText="1"/>
    </xf>
    <xf numFmtId="0" fontId="3" fillId="0" borderId="3" xfId="0" applyFont="1" applyBorder="1" applyAlignment="1">
      <alignment vertical="center" wrapText="1"/>
    </xf>
    <xf numFmtId="0" fontId="3" fillId="0" borderId="3" xfId="0" applyFont="1" applyBorder="1" applyAlignment="1">
      <alignment vertical="top" wrapText="1"/>
    </xf>
    <xf numFmtId="3" fontId="3" fillId="0" borderId="3" xfId="0" applyNumberFormat="1" applyFont="1" applyBorder="1" applyAlignment="1">
      <alignment vertical="top" wrapText="1"/>
    </xf>
    <xf numFmtId="0" fontId="10" fillId="0" borderId="0" xfId="0" applyFont="1" applyAlignment="1">
      <alignment vertical="center" wrapText="1"/>
    </xf>
    <xf numFmtId="0" fontId="2" fillId="0" borderId="0" xfId="0" applyFont="1" applyAlignment="1">
      <alignment horizontal="center" vertical="center" wrapText="1"/>
    </xf>
    <xf numFmtId="3" fontId="3" fillId="0" borderId="4" xfId="0" applyNumberFormat="1" applyFont="1" applyBorder="1" applyAlignment="1">
      <alignment horizontal="center" vertical="center" wrapText="1"/>
    </xf>
    <xf numFmtId="3" fontId="3" fillId="0" borderId="4" xfId="0" applyNumberFormat="1"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2" fillId="0" borderId="5" xfId="0" applyFont="1" applyBorder="1" applyAlignment="1">
      <alignment vertical="center" wrapText="1"/>
    </xf>
    <xf numFmtId="49" fontId="2" fillId="0" borderId="5" xfId="0" applyNumberFormat="1" applyFont="1" applyBorder="1" applyAlignment="1">
      <alignment horizontal="center" vertical="center"/>
    </xf>
    <xf numFmtId="49" fontId="2" fillId="0" borderId="5" xfId="0" applyNumberFormat="1" applyFont="1" applyBorder="1" applyAlignment="1">
      <alignment horizontal="center" vertical="center" wrapText="1"/>
    </xf>
    <xf numFmtId="0" fontId="3" fillId="0" borderId="5" xfId="0" applyFont="1" applyBorder="1" applyAlignment="1">
      <alignment vertical="center" wrapText="1"/>
    </xf>
    <xf numFmtId="3" fontId="3" fillId="0" borderId="5" xfId="0" applyNumberFormat="1" applyFont="1" applyBorder="1" applyAlignment="1">
      <alignment vertical="center"/>
    </xf>
    <xf numFmtId="3" fontId="3" fillId="0" borderId="5" xfId="0" applyNumberFormat="1" applyFont="1" applyBorder="1" applyAlignment="1">
      <alignment vertical="center" wrapText="1"/>
    </xf>
    <xf numFmtId="3" fontId="3" fillId="0" borderId="5" xfId="0" applyNumberFormat="1" applyFont="1" applyBorder="1" applyAlignment="1">
      <alignment/>
    </xf>
    <xf numFmtId="3" fontId="3" fillId="0" borderId="5" xfId="0" applyNumberFormat="1" applyFont="1" applyBorder="1" applyAlignment="1">
      <alignment vertical="top" wrapText="1"/>
    </xf>
    <xf numFmtId="3" fontId="7" fillId="0" borderId="5" xfId="0" applyNumberFormat="1" applyFont="1" applyBorder="1" applyAlignment="1">
      <alignment vertical="top" wrapText="1"/>
    </xf>
    <xf numFmtId="0" fontId="3" fillId="0" borderId="5" xfId="0" applyFont="1" applyBorder="1" applyAlignment="1">
      <alignment horizontal="left" vertical="center" wrapText="1"/>
    </xf>
    <xf numFmtId="3" fontId="7" fillId="2" borderId="5" xfId="0" applyNumberFormat="1" applyFont="1" applyFill="1" applyBorder="1" applyAlignment="1">
      <alignment vertical="top" wrapText="1"/>
    </xf>
    <xf numFmtId="3" fontId="2" fillId="0" borderId="5" xfId="0" applyNumberFormat="1" applyFont="1" applyBorder="1" applyAlignment="1">
      <alignment vertical="top" wrapText="1"/>
    </xf>
    <xf numFmtId="3" fontId="7" fillId="0" borderId="5" xfId="15" applyNumberFormat="1" applyFont="1" applyBorder="1" applyAlignment="1">
      <alignment vertical="top" wrapText="1"/>
    </xf>
    <xf numFmtId="3" fontId="3" fillId="0" borderId="5" xfId="15" applyNumberFormat="1" applyFont="1" applyBorder="1" applyAlignment="1">
      <alignment vertical="top" wrapText="1"/>
    </xf>
    <xf numFmtId="0" fontId="4" fillId="0" borderId="5" xfId="0" applyFont="1" applyBorder="1" applyAlignment="1">
      <alignment vertical="center" wrapText="1"/>
    </xf>
    <xf numFmtId="3" fontId="3" fillId="0" borderId="5" xfId="0" applyNumberFormat="1" applyFont="1" applyBorder="1" applyAlignment="1">
      <alignment horizontal="center" vertical="top" wrapText="1"/>
    </xf>
    <xf numFmtId="0" fontId="2" fillId="0" borderId="5" xfId="0" applyFont="1" applyBorder="1" applyAlignment="1">
      <alignment horizontal="center" vertical="center" wrapText="1"/>
    </xf>
    <xf numFmtId="3" fontId="3" fillId="0" borderId="5" xfId="0" applyNumberFormat="1" applyFont="1" applyBorder="1" applyAlignment="1">
      <alignment horizontal="justify"/>
    </xf>
    <xf numFmtId="0" fontId="2" fillId="0" borderId="5" xfId="0" applyFont="1" applyBorder="1" applyAlignment="1">
      <alignment horizontal="left" vertical="center" wrapText="1"/>
    </xf>
    <xf numFmtId="3" fontId="2" fillId="0" borderId="5" xfId="0" applyNumberFormat="1" applyFont="1" applyBorder="1" applyAlignment="1">
      <alignment horizontal="center" vertical="top" wrapText="1"/>
    </xf>
    <xf numFmtId="0" fontId="2" fillId="0" borderId="5" xfId="0" applyNumberFormat="1" applyFont="1" applyBorder="1" applyAlignment="1">
      <alignment vertical="center" wrapText="1"/>
    </xf>
    <xf numFmtId="0" fontId="3" fillId="0" borderId="5" xfId="0" applyNumberFormat="1" applyFont="1" applyBorder="1" applyAlignment="1">
      <alignment vertical="center" wrapText="1"/>
    </xf>
    <xf numFmtId="3" fontId="4" fillId="0" borderId="5" xfId="0" applyNumberFormat="1" applyFont="1" applyBorder="1" applyAlignment="1">
      <alignment/>
    </xf>
    <xf numFmtId="0" fontId="3" fillId="0" borderId="5" xfId="0" applyFont="1" applyBorder="1" applyAlignment="1">
      <alignment horizontal="center" vertical="center" wrapText="1"/>
    </xf>
    <xf numFmtId="0" fontId="4" fillId="0" borderId="0" xfId="0" applyFont="1" applyAlignment="1">
      <alignment/>
    </xf>
    <xf numFmtId="0" fontId="13" fillId="0" borderId="0" xfId="0" applyFont="1" applyAlignment="1">
      <alignment horizontal="center" vertical="center" wrapText="1"/>
    </xf>
    <xf numFmtId="0" fontId="13" fillId="0" borderId="0" xfId="0" applyFont="1" applyAlignment="1">
      <alignment horizontal="center"/>
    </xf>
    <xf numFmtId="3" fontId="14" fillId="0" borderId="4" xfId="0" applyNumberFormat="1" applyFont="1" applyBorder="1" applyAlignment="1">
      <alignment vertical="center" wrapText="1"/>
    </xf>
    <xf numFmtId="0" fontId="3" fillId="0" borderId="0" xfId="0" applyFont="1" applyAlignment="1">
      <alignment/>
    </xf>
    <xf numFmtId="0" fontId="2" fillId="0" borderId="5" xfId="0" applyFont="1" applyBorder="1" applyAlignment="1">
      <alignment vertical="center"/>
    </xf>
    <xf numFmtId="0" fontId="2" fillId="0" borderId="0" xfId="0" applyFont="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5" xfId="0" applyFont="1" applyBorder="1" applyAlignment="1">
      <alignment/>
    </xf>
    <xf numFmtId="0" fontId="2" fillId="0" borderId="0" xfId="0" applyFont="1" applyAlignment="1">
      <alignment/>
    </xf>
    <xf numFmtId="0" fontId="2" fillId="0" borderId="5" xfId="0" applyFont="1" applyBorder="1" applyAlignment="1">
      <alignment/>
    </xf>
    <xf numFmtId="0" fontId="3" fillId="0" borderId="0" xfId="0" applyFont="1" applyAlignment="1">
      <alignment wrapText="1"/>
    </xf>
    <xf numFmtId="3" fontId="2" fillId="0" borderId="0" xfId="0" applyNumberFormat="1" applyFont="1" applyAlignment="1">
      <alignment/>
    </xf>
    <xf numFmtId="3" fontId="14" fillId="0" borderId="0" xfId="0" applyNumberFormat="1" applyFont="1" applyAlignment="1">
      <alignment vertical="center" wrapText="1"/>
    </xf>
    <xf numFmtId="3" fontId="3" fillId="0" borderId="0" xfId="0" applyNumberFormat="1" applyFont="1" applyAlignment="1">
      <alignment horizontal="center" vertical="center" wrapText="1"/>
    </xf>
    <xf numFmtId="3" fontId="3" fillId="0" borderId="4" xfId="0" applyNumberFormat="1" applyFont="1" applyBorder="1" applyAlignment="1">
      <alignment/>
    </xf>
    <xf numFmtId="3" fontId="3" fillId="0" borderId="0" xfId="0" applyNumberFormat="1" applyFont="1" applyBorder="1" applyAlignment="1">
      <alignment/>
    </xf>
    <xf numFmtId="3" fontId="2" fillId="0" borderId="5" xfId="0" applyNumberFormat="1" applyFont="1" applyBorder="1" applyAlignment="1">
      <alignment/>
    </xf>
    <xf numFmtId="3" fontId="7" fillId="0" borderId="5" xfId="0" applyNumberFormat="1" applyFont="1" applyBorder="1" applyAlignment="1">
      <alignment/>
    </xf>
    <xf numFmtId="3" fontId="3" fillId="0" borderId="0" xfId="0" applyNumberFormat="1" applyFont="1" applyAlignment="1">
      <alignment wrapText="1"/>
    </xf>
    <xf numFmtId="0" fontId="4" fillId="0" borderId="5" xfId="0" applyFont="1" applyBorder="1" applyAlignment="1">
      <alignment/>
    </xf>
    <xf numFmtId="3" fontId="4" fillId="0" borderId="5" xfId="15" applyNumberFormat="1" applyFont="1" applyBorder="1" applyAlignment="1">
      <alignment vertical="top" wrapText="1"/>
    </xf>
    <xf numFmtId="0" fontId="3" fillId="0" borderId="0" xfId="0" applyFont="1" applyBorder="1" applyAlignment="1">
      <alignment vertical="center" wrapText="1"/>
    </xf>
    <xf numFmtId="0" fontId="8" fillId="0" borderId="0" xfId="0" applyFont="1" applyBorder="1" applyAlignment="1">
      <alignment/>
    </xf>
    <xf numFmtId="3" fontId="8" fillId="0" borderId="0" xfId="0" applyNumberFormat="1" applyFont="1" applyBorder="1" applyAlignment="1">
      <alignment/>
    </xf>
    <xf numFmtId="0" fontId="19" fillId="0" borderId="0" xfId="0" applyFont="1" applyAlignment="1">
      <alignment horizontal="center"/>
    </xf>
    <xf numFmtId="0" fontId="15" fillId="0" borderId="0" xfId="0" applyFont="1" applyAlignment="1">
      <alignment/>
    </xf>
    <xf numFmtId="0" fontId="15" fillId="0" borderId="0" xfId="0" applyFont="1" applyAlignment="1">
      <alignment horizontal="center"/>
    </xf>
    <xf numFmtId="3" fontId="15" fillId="0" borderId="0" xfId="0" applyNumberFormat="1" applyFont="1" applyAlignment="1">
      <alignment/>
    </xf>
    <xf numFmtId="0" fontId="15" fillId="0" borderId="6" xfId="0" applyFont="1" applyBorder="1" applyAlignment="1">
      <alignment horizontal="center"/>
    </xf>
    <xf numFmtId="3" fontId="15" fillId="0" borderId="6" xfId="0" applyNumberFormat="1" applyFont="1" applyBorder="1" applyAlignment="1">
      <alignment/>
    </xf>
    <xf numFmtId="0" fontId="15" fillId="0" borderId="4" xfId="0" applyFont="1" applyBorder="1" applyAlignment="1">
      <alignment horizontal="center"/>
    </xf>
    <xf numFmtId="0" fontId="16" fillId="0" borderId="0" xfId="0" applyFont="1" applyAlignment="1">
      <alignment/>
    </xf>
    <xf numFmtId="0" fontId="16" fillId="0" borderId="7" xfId="0" applyFont="1" applyBorder="1" applyAlignment="1">
      <alignment/>
    </xf>
    <xf numFmtId="3" fontId="16" fillId="0" borderId="0" xfId="0" applyNumberFormat="1" applyFont="1" applyAlignment="1">
      <alignment/>
    </xf>
    <xf numFmtId="0" fontId="16" fillId="0" borderId="0" xfId="0" applyFont="1" applyAlignment="1">
      <alignment horizontal="center"/>
    </xf>
    <xf numFmtId="0" fontId="17" fillId="0" borderId="8" xfId="0" applyFont="1" applyBorder="1" applyAlignment="1">
      <alignment/>
    </xf>
    <xf numFmtId="3" fontId="17" fillId="0" borderId="9" xfId="0" applyNumberFormat="1" applyFont="1" applyBorder="1" applyAlignment="1">
      <alignment/>
    </xf>
    <xf numFmtId="0" fontId="17" fillId="0" borderId="0" xfId="0" applyFont="1" applyAlignment="1">
      <alignment/>
    </xf>
    <xf numFmtId="0" fontId="17" fillId="0" borderId="7" xfId="0" applyFont="1" applyBorder="1" applyAlignment="1">
      <alignment/>
    </xf>
    <xf numFmtId="0" fontId="17" fillId="0" borderId="10" xfId="0" applyFont="1" applyBorder="1" applyAlignment="1">
      <alignment/>
    </xf>
    <xf numFmtId="3" fontId="17" fillId="0" borderId="11" xfId="0" applyNumberFormat="1" applyFont="1" applyBorder="1" applyAlignment="1">
      <alignment/>
    </xf>
    <xf numFmtId="0" fontId="16" fillId="0" borderId="6" xfId="0" applyFont="1" applyBorder="1" applyAlignment="1">
      <alignment horizontal="center"/>
    </xf>
    <xf numFmtId="0" fontId="17" fillId="0" borderId="6" xfId="0" applyFont="1" applyBorder="1" applyAlignment="1">
      <alignment horizontal="center"/>
    </xf>
    <xf numFmtId="0" fontId="17" fillId="0" borderId="11" xfId="0" applyFont="1" applyBorder="1" applyAlignment="1">
      <alignment horizontal="center"/>
    </xf>
    <xf numFmtId="0" fontId="19" fillId="0" borderId="0" xfId="0" applyFont="1" applyAlignment="1">
      <alignment horizontal="center" vertical="center" wrapText="1"/>
    </xf>
    <xf numFmtId="0" fontId="17" fillId="0" borderId="4" xfId="0" applyFont="1" applyBorder="1" applyAlignment="1">
      <alignment horizontal="center"/>
    </xf>
    <xf numFmtId="0" fontId="17" fillId="0" borderId="0" xfId="0" applyFont="1" applyAlignment="1">
      <alignment horizontal="center"/>
    </xf>
    <xf numFmtId="0" fontId="17" fillId="0" borderId="9" xfId="0" applyFont="1" applyBorder="1" applyAlignment="1" quotePrefix="1">
      <alignment horizontal="center"/>
    </xf>
    <xf numFmtId="0" fontId="16" fillId="0" borderId="6" xfId="0" applyFont="1" applyBorder="1" applyAlignment="1" quotePrefix="1">
      <alignment horizont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7" fillId="0" borderId="15" xfId="0" applyFont="1" applyBorder="1" applyAlignment="1">
      <alignment horizontal="center"/>
    </xf>
    <xf numFmtId="0" fontId="17" fillId="0" borderId="16" xfId="0" applyFont="1" applyBorder="1" applyAlignment="1">
      <alignment horizontal="center"/>
    </xf>
    <xf numFmtId="3" fontId="17" fillId="0" borderId="0" xfId="0" applyNumberFormat="1" applyFont="1" applyAlignment="1">
      <alignment/>
    </xf>
    <xf numFmtId="0" fontId="21" fillId="0" borderId="0" xfId="0" applyFont="1" applyAlignment="1">
      <alignment/>
    </xf>
    <xf numFmtId="0" fontId="21" fillId="0" borderId="0" xfId="0" applyFont="1" applyAlignment="1">
      <alignment horizontal="center"/>
    </xf>
    <xf numFmtId="0" fontId="13" fillId="0" borderId="0" xfId="0" applyFont="1" applyAlignment="1">
      <alignment/>
    </xf>
    <xf numFmtId="3" fontId="15" fillId="0" borderId="4" xfId="0" applyNumberFormat="1" applyFont="1" applyBorder="1" applyAlignment="1">
      <alignment horizontal="center"/>
    </xf>
    <xf numFmtId="3" fontId="15" fillId="0" borderId="17" xfId="0" applyNumberFormat="1" applyFont="1" applyBorder="1" applyAlignment="1">
      <alignment/>
    </xf>
    <xf numFmtId="0" fontId="19" fillId="0" borderId="0" xfId="0" applyFont="1" applyAlignment="1">
      <alignment/>
    </xf>
    <xf numFmtId="0" fontId="22" fillId="0" borderId="9" xfId="0" applyFont="1" applyBorder="1" applyAlignment="1">
      <alignment/>
    </xf>
    <xf numFmtId="3" fontId="22" fillId="0" borderId="9" xfId="0" applyNumberFormat="1" applyFont="1" applyBorder="1" applyAlignment="1">
      <alignment/>
    </xf>
    <xf numFmtId="0" fontId="22" fillId="0" borderId="0" xfId="0" applyFont="1" applyAlignment="1">
      <alignment/>
    </xf>
    <xf numFmtId="0" fontId="19" fillId="0" borderId="6" xfId="0" applyFont="1" applyBorder="1" applyAlignment="1">
      <alignment horizontal="center"/>
    </xf>
    <xf numFmtId="0" fontId="22" fillId="0" borderId="9" xfId="0" applyFont="1" applyBorder="1" applyAlignment="1">
      <alignment horizontal="center"/>
    </xf>
    <xf numFmtId="0" fontId="15" fillId="0" borderId="17" xfId="0" applyFont="1" applyBorder="1" applyAlignment="1">
      <alignment horizontal="center"/>
    </xf>
    <xf numFmtId="3" fontId="19" fillId="0" borderId="6" xfId="0" applyNumberFormat="1" applyFont="1" applyBorder="1" applyAlignment="1">
      <alignment/>
    </xf>
    <xf numFmtId="0" fontId="22" fillId="0" borderId="6" xfId="0" applyFont="1" applyBorder="1" applyAlignment="1">
      <alignment horizontal="center"/>
    </xf>
    <xf numFmtId="0" fontId="19" fillId="0" borderId="17" xfId="0" applyFont="1" applyBorder="1" applyAlignment="1">
      <alignment horizontal="center"/>
    </xf>
    <xf numFmtId="3" fontId="19" fillId="0" borderId="17" xfId="0" applyNumberFormat="1" applyFont="1" applyBorder="1" applyAlignment="1">
      <alignment/>
    </xf>
    <xf numFmtId="0" fontId="24" fillId="0" borderId="0" xfId="0" applyFont="1" applyAlignment="1">
      <alignment horizontal="center"/>
    </xf>
    <xf numFmtId="3" fontId="15" fillId="0" borderId="0" xfId="0" applyNumberFormat="1" applyFont="1" applyBorder="1" applyAlignment="1">
      <alignment/>
    </xf>
    <xf numFmtId="3" fontId="15" fillId="0" borderId="9" xfId="0" applyNumberFormat="1" applyFont="1" applyBorder="1" applyAlignment="1">
      <alignment/>
    </xf>
    <xf numFmtId="3" fontId="19" fillId="0" borderId="0" xfId="0" applyNumberFormat="1" applyFont="1" applyAlignment="1">
      <alignment/>
    </xf>
    <xf numFmtId="3" fontId="26" fillId="0" borderId="0" xfId="0" applyNumberFormat="1" applyFont="1" applyAlignment="1">
      <alignment/>
    </xf>
    <xf numFmtId="0" fontId="15" fillId="0" borderId="0" xfId="0" applyFont="1" applyAlignment="1">
      <alignment vertical="center" wrapText="1"/>
    </xf>
    <xf numFmtId="3" fontId="15" fillId="0" borderId="2" xfId="0" applyNumberFormat="1" applyFont="1" applyBorder="1" applyAlignment="1">
      <alignment vertical="top" wrapText="1"/>
    </xf>
    <xf numFmtId="3" fontId="15" fillId="0" borderId="1" xfId="0" applyNumberFormat="1" applyFont="1" applyBorder="1" applyAlignment="1">
      <alignment vertical="top" wrapText="1"/>
    </xf>
    <xf numFmtId="3" fontId="15" fillId="0" borderId="3" xfId="0" applyNumberFormat="1" applyFont="1" applyBorder="1" applyAlignment="1">
      <alignment vertical="top" wrapText="1"/>
    </xf>
    <xf numFmtId="3" fontId="15" fillId="0" borderId="0" xfId="0" applyNumberFormat="1" applyFont="1" applyAlignment="1">
      <alignment vertical="center" wrapText="1"/>
    </xf>
    <xf numFmtId="3" fontId="15" fillId="0" borderId="0" xfId="0" applyNumberFormat="1" applyFont="1" applyAlignment="1">
      <alignment vertical="top" wrapText="1"/>
    </xf>
    <xf numFmtId="3" fontId="15" fillId="0" borderId="0" xfId="0" applyNumberFormat="1" applyFont="1" applyAlignment="1">
      <alignment vertical="center"/>
    </xf>
    <xf numFmtId="3" fontId="15" fillId="0" borderId="4" xfId="0" applyNumberFormat="1" applyFont="1" applyBorder="1" applyAlignment="1">
      <alignment horizontal="center" vertical="center" wrapText="1"/>
    </xf>
    <xf numFmtId="3" fontId="15" fillId="0" borderId="4" xfId="0" applyNumberFormat="1" applyFont="1" applyBorder="1" applyAlignment="1">
      <alignment vertical="center" wrapText="1"/>
    </xf>
    <xf numFmtId="3" fontId="29" fillId="0" borderId="0" xfId="0" applyNumberFormat="1" applyFont="1" applyAlignment="1">
      <alignment vertical="center" wrapText="1"/>
    </xf>
    <xf numFmtId="3" fontId="19" fillId="0" borderId="0" xfId="0" applyNumberFormat="1" applyFont="1" applyAlignment="1">
      <alignment vertical="center"/>
    </xf>
    <xf numFmtId="3" fontId="15" fillId="0" borderId="0" xfId="0" applyNumberFormat="1" applyFont="1" applyAlignment="1">
      <alignment horizontal="left" vertical="center" wrapText="1"/>
    </xf>
    <xf numFmtId="3" fontId="19" fillId="0" borderId="0" xfId="0" applyNumberFormat="1" applyFont="1" applyAlignment="1">
      <alignment horizontal="left" vertical="center" wrapText="1"/>
    </xf>
    <xf numFmtId="3" fontId="28" fillId="0" borderId="0" xfId="0" applyNumberFormat="1" applyFont="1" applyAlignment="1">
      <alignment horizontal="left" vertical="top" wrapText="1"/>
    </xf>
    <xf numFmtId="3" fontId="19" fillId="0" borderId="0" xfId="0" applyNumberFormat="1" applyFont="1" applyAlignment="1">
      <alignment horizontal="left" vertical="top" wrapText="1"/>
    </xf>
    <xf numFmtId="3" fontId="15" fillId="0" borderId="0" xfId="0" applyNumberFormat="1" applyFont="1" applyAlignment="1">
      <alignment horizontal="left" vertical="top" wrapText="1"/>
    </xf>
    <xf numFmtId="3" fontId="30" fillId="0" borderId="0" xfId="0" applyNumberFormat="1" applyFont="1" applyAlignment="1">
      <alignment horizontal="left" vertical="center" wrapText="1"/>
    </xf>
    <xf numFmtId="0" fontId="1" fillId="0" borderId="0" xfId="0" applyFont="1" applyAlignment="1">
      <alignment/>
    </xf>
    <xf numFmtId="0" fontId="31" fillId="0" borderId="0" xfId="0" applyFont="1" applyAlignment="1">
      <alignment vertical="center"/>
    </xf>
    <xf numFmtId="0" fontId="1" fillId="0" borderId="0" xfId="0" applyFont="1" applyAlignment="1">
      <alignment vertical="center"/>
    </xf>
    <xf numFmtId="0" fontId="31" fillId="0" borderId="0" xfId="0" applyFont="1" applyAlignment="1">
      <alignment/>
    </xf>
    <xf numFmtId="0" fontId="32" fillId="0" borderId="0" xfId="0" applyFont="1" applyAlignment="1">
      <alignment/>
    </xf>
    <xf numFmtId="3" fontId="1" fillId="0" borderId="0" xfId="0" applyNumberFormat="1" applyFont="1" applyAlignment="1">
      <alignment vertical="center" wrapText="1"/>
    </xf>
    <xf numFmtId="3" fontId="33" fillId="0" borderId="0" xfId="0" applyNumberFormat="1" applyFont="1" applyAlignment="1">
      <alignment vertical="center" wrapText="1"/>
    </xf>
    <xf numFmtId="3" fontId="1" fillId="0" borderId="0" xfId="0" applyNumberFormat="1" applyFont="1" applyAlignment="1">
      <alignment horizontal="center" vertical="center" wrapText="1"/>
    </xf>
    <xf numFmtId="0" fontId="34" fillId="0" borderId="0" xfId="0" applyFont="1" applyAlignment="1">
      <alignment/>
    </xf>
    <xf numFmtId="0" fontId="34" fillId="0" borderId="0" xfId="0" applyFont="1" applyAlignment="1">
      <alignment horizontal="left" vertical="center" wrapText="1"/>
    </xf>
    <xf numFmtId="0" fontId="34" fillId="0" borderId="0" xfId="0" applyFont="1" applyAlignment="1">
      <alignment/>
    </xf>
    <xf numFmtId="0" fontId="35" fillId="0" borderId="0" xfId="0" applyFont="1" applyAlignment="1">
      <alignment horizontal="left" vertical="center" wrapText="1"/>
    </xf>
    <xf numFmtId="3" fontId="24" fillId="0" borderId="0" xfId="0" applyNumberFormat="1" applyFont="1" applyAlignment="1">
      <alignment/>
    </xf>
    <xf numFmtId="3" fontId="26" fillId="0" borderId="0" xfId="0" applyNumberFormat="1" applyFont="1" applyAlignment="1">
      <alignment horizontal="left" vertical="center" wrapText="1"/>
    </xf>
    <xf numFmtId="3" fontId="26" fillId="0" borderId="0" xfId="0" applyNumberFormat="1" applyFont="1" applyAlignment="1">
      <alignment vertical="center" wrapText="1"/>
    </xf>
    <xf numFmtId="3" fontId="26" fillId="0" borderId="4" xfId="0" applyNumberFormat="1" applyFont="1" applyBorder="1" applyAlignment="1">
      <alignment horizontal="center" vertical="center" wrapText="1"/>
    </xf>
    <xf numFmtId="3" fontId="26" fillId="0" borderId="4" xfId="0" applyNumberFormat="1" applyFont="1" applyBorder="1" applyAlignment="1">
      <alignment vertical="center" wrapText="1"/>
    </xf>
    <xf numFmtId="3" fontId="36" fillId="0" borderId="0" xfId="0" applyNumberFormat="1" applyFont="1" applyAlignment="1">
      <alignment vertical="center" wrapText="1"/>
    </xf>
    <xf numFmtId="0" fontId="15" fillId="0" borderId="7" xfId="0" applyFont="1" applyBorder="1" applyAlignment="1">
      <alignment/>
    </xf>
    <xf numFmtId="3" fontId="15" fillId="0" borderId="18" xfId="0" applyNumberFormat="1" applyFont="1" applyBorder="1" applyAlignment="1">
      <alignment/>
    </xf>
    <xf numFmtId="0" fontId="15" fillId="0" borderId="10" xfId="0" applyFont="1" applyBorder="1" applyAlignment="1">
      <alignment/>
    </xf>
    <xf numFmtId="3" fontId="15" fillId="0" borderId="11" xfId="0" applyNumberFormat="1" applyFont="1" applyBorder="1" applyAlignment="1">
      <alignment/>
    </xf>
    <xf numFmtId="3" fontId="15" fillId="0" borderId="19" xfId="0" applyNumberFormat="1" applyFont="1" applyBorder="1" applyAlignment="1">
      <alignment/>
    </xf>
    <xf numFmtId="0" fontId="15" fillId="0" borderId="8" xfId="0" applyFont="1" applyBorder="1" applyAlignment="1">
      <alignment/>
    </xf>
    <xf numFmtId="3" fontId="15" fillId="0" borderId="20" xfId="0" applyNumberFormat="1" applyFont="1" applyBorder="1" applyAlignment="1">
      <alignment/>
    </xf>
    <xf numFmtId="0" fontId="28" fillId="0" borderId="0" xfId="0" applyFont="1" applyAlignment="1">
      <alignment/>
    </xf>
    <xf numFmtId="3" fontId="3" fillId="0" borderId="5" xfId="0" applyNumberFormat="1" applyFont="1" applyBorder="1" applyAlignment="1">
      <alignment horizontal="right" vertical="center" wrapText="1"/>
    </xf>
    <xf numFmtId="0" fontId="15" fillId="0" borderId="21" xfId="0" applyFont="1" applyBorder="1" applyAlignment="1">
      <alignment horizontal="center"/>
    </xf>
    <xf numFmtId="0" fontId="15" fillId="0" borderId="22" xfId="0" applyFont="1" applyBorder="1" applyAlignment="1">
      <alignment horizontal="center"/>
    </xf>
    <xf numFmtId="0" fontId="15" fillId="0" borderId="5" xfId="0" applyFont="1" applyBorder="1" applyAlignment="1">
      <alignment vertical="center" wrapText="1"/>
    </xf>
    <xf numFmtId="3" fontId="38" fillId="0" borderId="6" xfId="0" applyNumberFormat="1" applyFont="1" applyBorder="1" applyAlignment="1">
      <alignment/>
    </xf>
    <xf numFmtId="0" fontId="27" fillId="0" borderId="0" xfId="0" applyFont="1" applyAlignment="1">
      <alignment/>
    </xf>
    <xf numFmtId="3" fontId="16" fillId="0" borderId="9" xfId="0" applyNumberFormat="1" applyFont="1" applyBorder="1" applyAlignment="1">
      <alignment/>
    </xf>
    <xf numFmtId="3" fontId="17" fillId="0" borderId="0" xfId="0" applyNumberFormat="1" applyFont="1" applyAlignment="1">
      <alignment horizontal="center"/>
    </xf>
    <xf numFmtId="169" fontId="15" fillId="0" borderId="0" xfId="0" applyNumberFormat="1" applyFont="1" applyAlignment="1">
      <alignment/>
    </xf>
    <xf numFmtId="3" fontId="2" fillId="0" borderId="5" xfId="0" applyNumberFormat="1" applyFont="1" applyBorder="1" applyAlignment="1">
      <alignment vertical="center" wrapText="1"/>
    </xf>
    <xf numFmtId="3" fontId="29" fillId="0" borderId="0" xfId="0" applyNumberFormat="1" applyFont="1" applyAlignment="1">
      <alignment/>
    </xf>
    <xf numFmtId="3" fontId="31" fillId="0" borderId="0" xfId="0" applyNumberFormat="1" applyFont="1" applyAlignment="1">
      <alignment/>
    </xf>
    <xf numFmtId="0" fontId="14" fillId="0" borderId="0" xfId="0" applyFont="1" applyAlignment="1">
      <alignment/>
    </xf>
    <xf numFmtId="0" fontId="19" fillId="0" borderId="5" xfId="0" applyFont="1" applyBorder="1" applyAlignment="1">
      <alignment vertical="center" wrapText="1"/>
    </xf>
    <xf numFmtId="0" fontId="15" fillId="0" borderId="5" xfId="0" applyFont="1" applyBorder="1" applyAlignment="1">
      <alignment horizontal="left" vertical="center" wrapText="1"/>
    </xf>
    <xf numFmtId="0" fontId="19" fillId="0" borderId="12" xfId="0" applyFont="1" applyBorder="1" applyAlignment="1">
      <alignment horizontal="center"/>
    </xf>
    <xf numFmtId="3" fontId="19" fillId="0" borderId="13" xfId="0" applyNumberFormat="1" applyFont="1" applyBorder="1" applyAlignment="1">
      <alignment horizontal="center"/>
    </xf>
    <xf numFmtId="3" fontId="19" fillId="0" borderId="14" xfId="0" applyNumberFormat="1" applyFont="1" applyBorder="1" applyAlignment="1">
      <alignment horizontal="center"/>
    </xf>
    <xf numFmtId="3" fontId="19" fillId="0" borderId="13" xfId="0" applyNumberFormat="1" applyFont="1" applyBorder="1" applyAlignment="1">
      <alignment horizontal="center" vertical="center" wrapText="1"/>
    </xf>
    <xf numFmtId="3" fontId="19" fillId="0" borderId="14" xfId="0" applyNumberFormat="1" applyFont="1" applyBorder="1" applyAlignment="1">
      <alignment horizontal="center" vertical="center" wrapText="1"/>
    </xf>
    <xf numFmtId="0" fontId="15" fillId="0" borderId="15" xfId="0" applyFont="1" applyBorder="1" applyAlignment="1">
      <alignment horizontal="center"/>
    </xf>
    <xf numFmtId="3" fontId="15" fillId="0" borderId="16" xfId="0" applyNumberFormat="1" applyFont="1" applyBorder="1" applyAlignment="1">
      <alignment horizontal="center"/>
    </xf>
    <xf numFmtId="0" fontId="22" fillId="0" borderId="8" xfId="0" applyFont="1" applyBorder="1" applyAlignment="1">
      <alignment/>
    </xf>
    <xf numFmtId="3" fontId="22" fillId="0" borderId="20" xfId="0" applyNumberFormat="1" applyFont="1" applyBorder="1" applyAlignment="1">
      <alignment/>
    </xf>
    <xf numFmtId="0" fontId="19" fillId="0" borderId="7" xfId="0" applyFont="1" applyBorder="1" applyAlignment="1">
      <alignment horizontal="center"/>
    </xf>
    <xf numFmtId="0" fontId="19" fillId="0" borderId="7" xfId="0" applyFont="1" applyBorder="1" applyAlignment="1">
      <alignment/>
    </xf>
    <xf numFmtId="3" fontId="19" fillId="0" borderId="18" xfId="0" applyNumberFormat="1" applyFont="1" applyBorder="1" applyAlignment="1">
      <alignment/>
    </xf>
    <xf numFmtId="0" fontId="22" fillId="0" borderId="7" xfId="0" applyFont="1" applyBorder="1" applyAlignment="1">
      <alignment/>
    </xf>
    <xf numFmtId="3" fontId="38" fillId="0" borderId="18" xfId="0" applyNumberFormat="1" applyFont="1" applyBorder="1" applyAlignment="1">
      <alignment/>
    </xf>
    <xf numFmtId="0" fontId="15" fillId="0" borderId="23" xfId="0" applyFont="1" applyBorder="1" applyAlignment="1">
      <alignment/>
    </xf>
    <xf numFmtId="0" fontId="19" fillId="0" borderId="23" xfId="0" applyFont="1" applyBorder="1" applyAlignment="1">
      <alignment/>
    </xf>
    <xf numFmtId="3" fontId="19" fillId="0" borderId="24" xfId="0" applyNumberFormat="1" applyFont="1" applyBorder="1" applyAlignment="1">
      <alignment/>
    </xf>
    <xf numFmtId="3" fontId="15" fillId="0" borderId="24" xfId="0" applyNumberFormat="1" applyFont="1" applyBorder="1" applyAlignment="1">
      <alignment/>
    </xf>
    <xf numFmtId="0" fontId="22" fillId="0" borderId="23" xfId="0" applyFont="1" applyBorder="1" applyAlignment="1">
      <alignment horizontal="center"/>
    </xf>
    <xf numFmtId="0" fontId="22" fillId="0" borderId="25" xfId="0" applyFont="1" applyBorder="1" applyAlignment="1">
      <alignment horizontal="center"/>
    </xf>
    <xf numFmtId="0" fontId="19" fillId="0" borderId="26" xfId="0" applyFont="1" applyBorder="1" applyAlignment="1">
      <alignment horizontal="center"/>
    </xf>
    <xf numFmtId="3" fontId="19" fillId="0" borderId="26" xfId="0" applyNumberFormat="1" applyFont="1" applyBorder="1" applyAlignment="1">
      <alignment/>
    </xf>
    <xf numFmtId="3" fontId="19" fillId="0" borderId="27" xfId="0" applyNumberFormat="1" applyFont="1" applyBorder="1" applyAlignment="1">
      <alignment/>
    </xf>
    <xf numFmtId="0" fontId="3" fillId="0" borderId="28" xfId="0" applyFont="1" applyBorder="1" applyAlignment="1">
      <alignment horizontal="center" vertical="top" wrapText="1"/>
    </xf>
    <xf numFmtId="3" fontId="3" fillId="0" borderId="28" xfId="0" applyNumberFormat="1" applyFont="1" applyBorder="1" applyAlignment="1">
      <alignment horizontal="center" vertical="top" wrapText="1"/>
    </xf>
    <xf numFmtId="3" fontId="15" fillId="0" borderId="28" xfId="0" applyNumberFormat="1" applyFont="1" applyBorder="1" applyAlignment="1">
      <alignment horizontal="center" vertical="top" wrapText="1"/>
    </xf>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3" fontId="15" fillId="0" borderId="1" xfId="0" applyNumberFormat="1" applyFont="1" applyBorder="1" applyAlignment="1">
      <alignment horizontal="center" vertical="top" wrapText="1"/>
    </xf>
    <xf numFmtId="0" fontId="31" fillId="0" borderId="0" xfId="0" applyFont="1" applyAlignment="1">
      <alignment horizontal="center"/>
    </xf>
    <xf numFmtId="3" fontId="21" fillId="0" borderId="0" xfId="0" applyNumberFormat="1" applyFont="1" applyAlignment="1">
      <alignment/>
    </xf>
    <xf numFmtId="0" fontId="41" fillId="0" borderId="0" xfId="0" applyFont="1" applyAlignment="1">
      <alignment/>
    </xf>
    <xf numFmtId="0" fontId="15" fillId="0" borderId="5" xfId="0" applyFont="1" applyBorder="1" applyAlignment="1">
      <alignment vertical="top" wrapText="1"/>
    </xf>
    <xf numFmtId="3" fontId="26" fillId="0" borderId="0" xfId="0" applyNumberFormat="1" applyFont="1" applyBorder="1" applyAlignment="1">
      <alignment vertical="center" wrapText="1"/>
    </xf>
    <xf numFmtId="3" fontId="26" fillId="0" borderId="0" xfId="0" applyNumberFormat="1" applyFont="1" applyBorder="1" applyAlignment="1">
      <alignment horizontal="center" vertical="center" wrapText="1"/>
    </xf>
    <xf numFmtId="3" fontId="19" fillId="0" borderId="5" xfId="0" applyNumberFormat="1" applyFont="1" applyBorder="1" applyAlignment="1">
      <alignment/>
    </xf>
    <xf numFmtId="0" fontId="15" fillId="0" borderId="0" xfId="0" applyFont="1" applyBorder="1" applyAlignment="1">
      <alignment horizontal="left" vertical="center" wrapText="1"/>
    </xf>
    <xf numFmtId="0" fontId="4" fillId="0" borderId="29" xfId="0" applyFont="1" applyBorder="1" applyAlignment="1">
      <alignment vertical="center" wrapText="1"/>
    </xf>
    <xf numFmtId="0" fontId="4" fillId="0" borderId="29" xfId="0" applyFont="1" applyBorder="1" applyAlignment="1">
      <alignment/>
    </xf>
    <xf numFmtId="3" fontId="4" fillId="0" borderId="29" xfId="15" applyNumberFormat="1" applyFont="1" applyBorder="1" applyAlignment="1">
      <alignment vertical="top" wrapText="1"/>
    </xf>
    <xf numFmtId="3" fontId="4" fillId="0" borderId="5" xfId="15" applyNumberFormat="1" applyFont="1" applyBorder="1" applyAlignment="1">
      <alignment vertical="center" wrapText="1"/>
    </xf>
    <xf numFmtId="0" fontId="40" fillId="0" borderId="0" xfId="0" applyFont="1" applyAlignment="1">
      <alignment horizontal="center" vertical="center" wrapText="1"/>
    </xf>
    <xf numFmtId="0" fontId="40" fillId="0" borderId="3" xfId="0" applyFont="1" applyBorder="1" applyAlignment="1">
      <alignment horizontal="center" vertical="center" wrapText="1"/>
    </xf>
    <xf numFmtId="0" fontId="40" fillId="0" borderId="15" xfId="0" applyFont="1" applyBorder="1" applyAlignment="1">
      <alignment horizontal="center"/>
    </xf>
    <xf numFmtId="0" fontId="40" fillId="0" borderId="4" xfId="0" applyFont="1" applyBorder="1" applyAlignment="1">
      <alignment horizontal="center"/>
    </xf>
    <xf numFmtId="0" fontId="40" fillId="0" borderId="30" xfId="0" applyFont="1" applyBorder="1" applyAlignment="1">
      <alignment horizontal="center"/>
    </xf>
    <xf numFmtId="0" fontId="40" fillId="0" borderId="16" xfId="0" applyFont="1" applyBorder="1" applyAlignment="1">
      <alignment horizontal="center"/>
    </xf>
    <xf numFmtId="0" fontId="40" fillId="0" borderId="0" xfId="0" applyFont="1" applyAlignment="1">
      <alignment horizontal="center"/>
    </xf>
    <xf numFmtId="0" fontId="40" fillId="0" borderId="8" xfId="0" applyFont="1" applyBorder="1" applyAlignment="1">
      <alignment/>
    </xf>
    <xf numFmtId="0" fontId="40" fillId="0" borderId="9" xfId="0" applyFont="1" applyBorder="1" applyAlignment="1" quotePrefix="1">
      <alignment horizontal="center"/>
    </xf>
    <xf numFmtId="3" fontId="40" fillId="0" borderId="9" xfId="0" applyNumberFormat="1" applyFont="1" applyBorder="1" applyAlignment="1">
      <alignment/>
    </xf>
    <xf numFmtId="3" fontId="40" fillId="0" borderId="31" xfId="0" applyNumberFormat="1" applyFont="1" applyBorder="1" applyAlignment="1">
      <alignment/>
    </xf>
    <xf numFmtId="3" fontId="40" fillId="0" borderId="32" xfId="0" applyNumberFormat="1" applyFont="1" applyBorder="1" applyAlignment="1">
      <alignment/>
    </xf>
    <xf numFmtId="3" fontId="40" fillId="0" borderId="0" xfId="0" applyNumberFormat="1" applyFont="1" applyAlignment="1">
      <alignment/>
    </xf>
    <xf numFmtId="0" fontId="40" fillId="0" borderId="0" xfId="0" applyFont="1" applyAlignment="1">
      <alignment/>
    </xf>
    <xf numFmtId="0" fontId="42" fillId="0" borderId="7" xfId="0" applyFont="1" applyBorder="1" applyAlignment="1">
      <alignment/>
    </xf>
    <xf numFmtId="0" fontId="42" fillId="0" borderId="6" xfId="0" applyFont="1" applyBorder="1" applyAlignment="1" quotePrefix="1">
      <alignment horizontal="center"/>
    </xf>
    <xf numFmtId="3" fontId="42" fillId="0" borderId="6" xfId="0" applyNumberFormat="1" applyFont="1" applyBorder="1" applyAlignment="1">
      <alignment/>
    </xf>
    <xf numFmtId="3" fontId="42" fillId="0" borderId="31" xfId="0" applyNumberFormat="1" applyFont="1" applyBorder="1" applyAlignment="1">
      <alignment/>
    </xf>
    <xf numFmtId="3" fontId="40" fillId="0" borderId="20" xfId="0" applyNumberFormat="1" applyFont="1" applyBorder="1" applyAlignment="1">
      <alignment/>
    </xf>
    <xf numFmtId="0" fontId="42" fillId="0" borderId="0" xfId="0" applyFont="1" applyAlignment="1">
      <alignment/>
    </xf>
    <xf numFmtId="0" fontId="42" fillId="0" borderId="6" xfId="0" applyFont="1" applyBorder="1" applyAlignment="1">
      <alignment horizontal="center"/>
    </xf>
    <xf numFmtId="3" fontId="42" fillId="0" borderId="18" xfId="0" applyNumberFormat="1" applyFont="1" applyBorder="1" applyAlignment="1">
      <alignment/>
    </xf>
    <xf numFmtId="3" fontId="42" fillId="0" borderId="20" xfId="0" applyNumberFormat="1" applyFont="1" applyBorder="1" applyAlignment="1">
      <alignment/>
    </xf>
    <xf numFmtId="0" fontId="40" fillId="0" borderId="7" xfId="0" applyFont="1" applyBorder="1" applyAlignment="1">
      <alignment/>
    </xf>
    <xf numFmtId="0" fontId="40" fillId="0" borderId="6" xfId="0" applyFont="1" applyBorder="1" applyAlignment="1">
      <alignment horizontal="center"/>
    </xf>
    <xf numFmtId="3" fontId="40" fillId="0" borderId="6" xfId="0" applyNumberFormat="1" applyFont="1" applyBorder="1" applyAlignment="1">
      <alignment/>
    </xf>
    <xf numFmtId="3" fontId="40" fillId="0" borderId="18" xfId="0" applyNumberFormat="1" applyFont="1" applyBorder="1" applyAlignment="1">
      <alignment/>
    </xf>
    <xf numFmtId="3" fontId="42" fillId="0" borderId="0" xfId="0" applyNumberFormat="1" applyFont="1" applyAlignment="1">
      <alignment/>
    </xf>
    <xf numFmtId="0" fontId="40" fillId="0" borderId="7" xfId="0" applyFont="1" applyBorder="1" applyAlignment="1">
      <alignment horizontal="fill"/>
    </xf>
    <xf numFmtId="3" fontId="42" fillId="0" borderId="21" xfId="0" applyNumberFormat="1" applyFont="1" applyBorder="1" applyAlignment="1">
      <alignment/>
    </xf>
    <xf numFmtId="3" fontId="40" fillId="0" borderId="21" xfId="0" applyNumberFormat="1" applyFont="1" applyBorder="1" applyAlignment="1">
      <alignment/>
    </xf>
    <xf numFmtId="0" fontId="40" fillId="0" borderId="10" xfId="0" applyFont="1" applyBorder="1" applyAlignment="1">
      <alignment/>
    </xf>
    <xf numFmtId="0" fontId="40" fillId="0" borderId="11" xfId="0" applyFont="1" applyBorder="1" applyAlignment="1">
      <alignment horizontal="center"/>
    </xf>
    <xf numFmtId="3" fontId="40" fillId="0" borderId="11" xfId="0" applyNumberFormat="1" applyFont="1" applyBorder="1" applyAlignment="1">
      <alignment/>
    </xf>
    <xf numFmtId="3" fontId="40" fillId="0" borderId="33" xfId="0" applyNumberFormat="1" applyFont="1" applyBorder="1" applyAlignment="1">
      <alignment/>
    </xf>
    <xf numFmtId="3" fontId="40" fillId="0" borderId="19" xfId="0" applyNumberFormat="1" applyFont="1" applyBorder="1" applyAlignment="1">
      <alignment/>
    </xf>
    <xf numFmtId="0" fontId="26" fillId="0" borderId="5" xfId="0" applyFont="1" applyBorder="1" applyAlignment="1">
      <alignment vertical="center" wrapText="1"/>
    </xf>
    <xf numFmtId="0" fontId="15" fillId="0" borderId="0" xfId="0" applyFont="1" applyAlignment="1">
      <alignment horizontal="right"/>
    </xf>
    <xf numFmtId="3" fontId="43" fillId="0" borderId="0" xfId="0" applyNumberFormat="1" applyFont="1" applyAlignment="1">
      <alignment/>
    </xf>
    <xf numFmtId="3" fontId="17" fillId="0" borderId="20" xfId="0" applyNumberFormat="1" applyFont="1" applyBorder="1" applyAlignment="1">
      <alignment/>
    </xf>
    <xf numFmtId="167" fontId="15" fillId="0" borderId="6" xfId="0" applyNumberFormat="1" applyFont="1" applyBorder="1" applyAlignment="1">
      <alignment/>
    </xf>
    <xf numFmtId="167" fontId="15" fillId="0" borderId="18" xfId="0" applyNumberFormat="1" applyFont="1" applyBorder="1" applyAlignment="1">
      <alignment/>
    </xf>
    <xf numFmtId="0" fontId="19" fillId="0" borderId="5" xfId="0" applyFont="1" applyBorder="1" applyAlignment="1">
      <alignment vertical="top" wrapText="1"/>
    </xf>
    <xf numFmtId="3" fontId="1" fillId="0" borderId="0" xfId="0" applyNumberFormat="1" applyFont="1" applyAlignment="1">
      <alignment/>
    </xf>
    <xf numFmtId="0" fontId="15" fillId="0" borderId="17" xfId="0" applyFont="1" applyBorder="1" applyAlignment="1">
      <alignment horizontal="left" vertical="center" wrapText="1"/>
    </xf>
    <xf numFmtId="3" fontId="2" fillId="0" borderId="34" xfId="0" applyNumberFormat="1" applyFont="1" applyBorder="1" applyAlignment="1">
      <alignment/>
    </xf>
    <xf numFmtId="3" fontId="42" fillId="0" borderId="9" xfId="0" applyNumberFormat="1" applyFont="1" applyBorder="1" applyAlignment="1">
      <alignment/>
    </xf>
    <xf numFmtId="3" fontId="16" fillId="0" borderId="20" xfId="0" applyNumberFormat="1" applyFont="1" applyBorder="1" applyAlignment="1">
      <alignment/>
    </xf>
    <xf numFmtId="3" fontId="3" fillId="0" borderId="35" xfId="0" applyNumberFormat="1" applyFont="1" applyBorder="1" applyAlignment="1">
      <alignment vertical="center" wrapText="1"/>
    </xf>
    <xf numFmtId="3" fontId="7" fillId="0" borderId="35" xfId="0" applyNumberFormat="1" applyFont="1" applyBorder="1" applyAlignment="1">
      <alignment vertical="top" wrapText="1"/>
    </xf>
    <xf numFmtId="3" fontId="3" fillId="0" borderId="35" xfId="0" applyNumberFormat="1" applyFont="1" applyBorder="1" applyAlignment="1">
      <alignment vertical="top" wrapText="1"/>
    </xf>
    <xf numFmtId="3" fontId="2" fillId="0" borderId="35" xfId="0" applyNumberFormat="1" applyFont="1" applyBorder="1" applyAlignment="1">
      <alignment horizontal="center" vertical="top" wrapText="1"/>
    </xf>
    <xf numFmtId="0" fontId="3" fillId="0" borderId="35" xfId="0" applyFont="1" applyBorder="1" applyAlignment="1">
      <alignment horizontal="center" vertical="center" wrapText="1"/>
    </xf>
    <xf numFmtId="3" fontId="3" fillId="0" borderId="29" xfId="0" applyNumberFormat="1" applyFont="1" applyBorder="1" applyAlignment="1">
      <alignment vertical="top" wrapText="1"/>
    </xf>
    <xf numFmtId="3" fontId="3" fillId="0" borderId="0" xfId="0" applyNumberFormat="1" applyFont="1" applyBorder="1" applyAlignment="1">
      <alignment vertical="top" wrapText="1"/>
    </xf>
    <xf numFmtId="3" fontId="26" fillId="0" borderId="0" xfId="0" applyNumberFormat="1" applyFont="1" applyBorder="1" applyAlignment="1">
      <alignment/>
    </xf>
    <xf numFmtId="3" fontId="19" fillId="0" borderId="0" xfId="0" applyNumberFormat="1" applyFont="1" applyBorder="1" applyAlignment="1">
      <alignment/>
    </xf>
    <xf numFmtId="3" fontId="7" fillId="0" borderId="0" xfId="0" applyNumberFormat="1" applyFont="1" applyBorder="1" applyAlignment="1">
      <alignment vertical="top" wrapText="1"/>
    </xf>
    <xf numFmtId="3" fontId="15" fillId="0" borderId="0" xfId="0" applyNumberFormat="1" applyFont="1" applyBorder="1" applyAlignment="1">
      <alignment horizontal="center" vertical="center" wrapText="1"/>
    </xf>
    <xf numFmtId="169" fontId="1" fillId="0" borderId="36" xfId="0" applyNumberFormat="1" applyFont="1" applyBorder="1" applyAlignment="1">
      <alignment vertical="top" wrapText="1"/>
    </xf>
    <xf numFmtId="3" fontId="2" fillId="0" borderId="0" xfId="0" applyNumberFormat="1" applyFont="1" applyBorder="1" applyAlignment="1">
      <alignment vertical="top" wrapText="1"/>
    </xf>
    <xf numFmtId="3" fontId="3" fillId="0" borderId="0" xfId="0" applyNumberFormat="1" applyFont="1" applyBorder="1" applyAlignment="1">
      <alignment vertical="center" wrapText="1"/>
    </xf>
    <xf numFmtId="3" fontId="34" fillId="0" borderId="0" xfId="0" applyNumberFormat="1" applyFont="1" applyBorder="1" applyAlignment="1">
      <alignment/>
    </xf>
    <xf numFmtId="0" fontId="1" fillId="0" borderId="0" xfId="0" applyFont="1" applyBorder="1" applyAlignment="1">
      <alignment/>
    </xf>
    <xf numFmtId="3" fontId="24" fillId="0" borderId="0" xfId="0" applyNumberFormat="1" applyFont="1" applyBorder="1" applyAlignment="1">
      <alignment/>
    </xf>
    <xf numFmtId="0" fontId="31" fillId="0" borderId="0" xfId="0" applyFont="1" applyBorder="1" applyAlignment="1">
      <alignment/>
    </xf>
    <xf numFmtId="3" fontId="2" fillId="0" borderId="0" xfId="0" applyNumberFormat="1" applyFont="1" applyBorder="1" applyAlignment="1">
      <alignment vertical="center" wrapText="1"/>
    </xf>
    <xf numFmtId="3" fontId="2" fillId="0" borderId="35" xfId="0" applyNumberFormat="1" applyFont="1" applyBorder="1" applyAlignment="1">
      <alignment vertical="top" wrapText="1"/>
    </xf>
    <xf numFmtId="0" fontId="2" fillId="0" borderId="0" xfId="0" applyFont="1" applyBorder="1" applyAlignment="1">
      <alignment/>
    </xf>
    <xf numFmtId="0" fontId="3" fillId="0" borderId="0" xfId="0" applyFont="1" applyBorder="1" applyAlignment="1">
      <alignment/>
    </xf>
    <xf numFmtId="3" fontId="7" fillId="0" borderId="35" xfId="0" applyNumberFormat="1" applyFont="1" applyBorder="1" applyAlignment="1">
      <alignment/>
    </xf>
    <xf numFmtId="3" fontId="7" fillId="0" borderId="0" xfId="0" applyNumberFormat="1" applyFont="1" applyBorder="1" applyAlignment="1">
      <alignment/>
    </xf>
    <xf numFmtId="49" fontId="2" fillId="0" borderId="35" xfId="0" applyNumberFormat="1" applyFont="1" applyBorder="1" applyAlignment="1">
      <alignment horizontal="center" vertical="center" wrapText="1"/>
    </xf>
    <xf numFmtId="3" fontId="3" fillId="0" borderId="35" xfId="0" applyNumberFormat="1" applyFont="1" applyBorder="1" applyAlignment="1">
      <alignment vertical="center"/>
    </xf>
    <xf numFmtId="3" fontId="3" fillId="0" borderId="35" xfId="0" applyNumberFormat="1" applyFont="1" applyBorder="1" applyAlignment="1">
      <alignment/>
    </xf>
    <xf numFmtId="3" fontId="15" fillId="0" borderId="0" xfId="0" applyNumberFormat="1" applyFont="1" applyBorder="1" applyAlignment="1">
      <alignment vertical="center" wrapText="1"/>
    </xf>
    <xf numFmtId="0" fontId="1" fillId="0" borderId="0" xfId="0" applyFont="1" applyBorder="1" applyAlignment="1">
      <alignment vertical="center" wrapText="1"/>
    </xf>
    <xf numFmtId="3" fontId="15" fillId="0" borderId="0" xfId="0" applyNumberFormat="1" applyFont="1" applyBorder="1" applyAlignment="1">
      <alignment vertical="center"/>
    </xf>
    <xf numFmtId="3" fontId="26" fillId="0" borderId="0" xfId="0" applyNumberFormat="1"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3" fontId="3" fillId="2" borderId="0" xfId="0" applyNumberFormat="1" applyFont="1" applyFill="1" applyBorder="1" applyAlignment="1">
      <alignment vertical="top" wrapText="1"/>
    </xf>
    <xf numFmtId="3" fontId="3" fillId="0" borderId="35" xfId="0" applyNumberFormat="1" applyFont="1" applyBorder="1" applyAlignment="1">
      <alignment horizontal="right" vertical="center" wrapText="1"/>
    </xf>
    <xf numFmtId="3" fontId="3" fillId="0" borderId="35" xfId="0" applyNumberFormat="1" applyFont="1" applyBorder="1" applyAlignment="1">
      <alignment horizontal="center" vertical="top" wrapText="1"/>
    </xf>
    <xf numFmtId="3" fontId="15" fillId="0" borderId="0" xfId="0" applyNumberFormat="1" applyFont="1" applyBorder="1" applyAlignment="1">
      <alignment wrapText="1"/>
    </xf>
    <xf numFmtId="3" fontId="3" fillId="0" borderId="0" xfId="0" applyNumberFormat="1" applyFont="1" applyBorder="1" applyAlignment="1">
      <alignment horizontal="right" vertical="top" wrapText="1"/>
    </xf>
    <xf numFmtId="3" fontId="7" fillId="0" borderId="35" xfId="15" applyNumberFormat="1" applyFont="1" applyBorder="1" applyAlignment="1">
      <alignment vertical="top" wrapText="1"/>
    </xf>
    <xf numFmtId="3" fontId="3" fillId="0" borderId="35" xfId="15" applyNumberFormat="1" applyFont="1" applyBorder="1" applyAlignment="1">
      <alignment vertical="top" wrapText="1"/>
    </xf>
    <xf numFmtId="3" fontId="4" fillId="0" borderId="35" xfId="15" applyNumberFormat="1" applyFont="1" applyBorder="1" applyAlignment="1">
      <alignment vertical="top" wrapText="1"/>
    </xf>
    <xf numFmtId="3" fontId="2" fillId="0" borderId="0" xfId="15" applyNumberFormat="1" applyFont="1" applyBorder="1" applyAlignment="1">
      <alignment vertical="top" wrapText="1"/>
    </xf>
    <xf numFmtId="0" fontId="32" fillId="0" borderId="0" xfId="0" applyFont="1" applyBorder="1" applyAlignment="1">
      <alignment/>
    </xf>
    <xf numFmtId="0" fontId="4" fillId="0" borderId="0" xfId="0" applyFont="1" applyBorder="1" applyAlignment="1">
      <alignment/>
    </xf>
    <xf numFmtId="3" fontId="29" fillId="0" borderId="0" xfId="0" applyNumberFormat="1" applyFont="1" applyBorder="1" applyAlignment="1">
      <alignment/>
    </xf>
    <xf numFmtId="3" fontId="36" fillId="0" borderId="0" xfId="0" applyNumberFormat="1" applyFont="1" applyBorder="1" applyAlignment="1">
      <alignment/>
    </xf>
    <xf numFmtId="0" fontId="33" fillId="0" borderId="0" xfId="0" applyFont="1" applyBorder="1" applyAlignment="1">
      <alignment/>
    </xf>
    <xf numFmtId="0" fontId="14" fillId="0" borderId="0" xfId="0" applyFont="1" applyBorder="1" applyAlignment="1">
      <alignment/>
    </xf>
    <xf numFmtId="3" fontId="15" fillId="0" borderId="0" xfId="0" applyNumberFormat="1" applyFont="1" applyBorder="1" applyAlignment="1">
      <alignment horizontal="left" vertical="center" wrapText="1"/>
    </xf>
    <xf numFmtId="3" fontId="26" fillId="0" borderId="0" xfId="0" applyNumberFormat="1" applyFont="1" applyBorder="1" applyAlignment="1">
      <alignment horizontal="left" vertical="center" wrapText="1"/>
    </xf>
    <xf numFmtId="3" fontId="19" fillId="0" borderId="0" xfId="0" applyNumberFormat="1" applyFont="1" applyBorder="1" applyAlignment="1">
      <alignment vertical="center"/>
    </xf>
    <xf numFmtId="3" fontId="24" fillId="0" borderId="0" xfId="0" applyNumberFormat="1" applyFont="1" applyBorder="1" applyAlignment="1">
      <alignment vertical="center"/>
    </xf>
    <xf numFmtId="0" fontId="44" fillId="0" borderId="0" xfId="0" applyFont="1" applyAlignment="1">
      <alignment/>
    </xf>
    <xf numFmtId="0" fontId="45" fillId="0" borderId="0" xfId="0" applyFont="1" applyAlignment="1">
      <alignment/>
    </xf>
    <xf numFmtId="3" fontId="45" fillId="0" borderId="0" xfId="0" applyNumberFormat="1" applyFont="1" applyAlignment="1">
      <alignment/>
    </xf>
    <xf numFmtId="0" fontId="46" fillId="0" borderId="0" xfId="0" applyFont="1" applyAlignment="1">
      <alignment/>
    </xf>
    <xf numFmtId="0" fontId="47" fillId="0" borderId="0" xfId="0" applyFont="1" applyAlignment="1">
      <alignment/>
    </xf>
    <xf numFmtId="3" fontId="47" fillId="0" borderId="0" xfId="0" applyNumberFormat="1" applyFont="1" applyAlignment="1">
      <alignment/>
    </xf>
    <xf numFmtId="0" fontId="45" fillId="0" borderId="4" xfId="0" applyFont="1" applyBorder="1" applyAlignment="1">
      <alignment horizontal="center" vertical="center" wrapText="1"/>
    </xf>
    <xf numFmtId="0" fontId="45" fillId="0" borderId="4" xfId="0" applyFont="1" applyBorder="1" applyAlignment="1">
      <alignment vertical="top" wrapText="1"/>
    </xf>
    <xf numFmtId="3" fontId="47" fillId="0" borderId="4" xfId="0" applyNumberFormat="1" applyFont="1" applyBorder="1" applyAlignment="1">
      <alignment horizontal="center" vertical="top" wrapText="1"/>
    </xf>
    <xf numFmtId="3" fontId="48" fillId="0" borderId="4" xfId="0" applyNumberFormat="1" applyFont="1" applyBorder="1" applyAlignment="1">
      <alignment vertical="top" wrapText="1"/>
    </xf>
    <xf numFmtId="3" fontId="48" fillId="0" borderId="0" xfId="0" applyNumberFormat="1" applyFont="1" applyAlignment="1">
      <alignment/>
    </xf>
    <xf numFmtId="3" fontId="47" fillId="0" borderId="4" xfId="0" applyNumberFormat="1" applyFont="1" applyBorder="1" applyAlignment="1">
      <alignment vertical="top" wrapText="1"/>
    </xf>
    <xf numFmtId="3" fontId="45" fillId="0" borderId="4" xfId="0" applyNumberFormat="1" applyFont="1" applyBorder="1" applyAlignment="1">
      <alignment vertical="top" wrapText="1"/>
    </xf>
    <xf numFmtId="3" fontId="48" fillId="2" borderId="4" xfId="0" applyNumberFormat="1" applyFont="1" applyFill="1" applyBorder="1" applyAlignment="1">
      <alignment vertical="top" wrapText="1"/>
    </xf>
    <xf numFmtId="3" fontId="48" fillId="0" borderId="0" xfId="0" applyNumberFormat="1" applyFont="1" applyAlignment="1">
      <alignment/>
    </xf>
    <xf numFmtId="3" fontId="47" fillId="0" borderId="0" xfId="0" applyNumberFormat="1" applyFont="1" applyAlignment="1">
      <alignment/>
    </xf>
    <xf numFmtId="3" fontId="46" fillId="0" borderId="0" xfId="0" applyNumberFormat="1" applyFont="1" applyAlignment="1">
      <alignment horizontal="left"/>
    </xf>
    <xf numFmtId="3" fontId="45" fillId="0" borderId="0" xfId="0" applyNumberFormat="1" applyFont="1" applyAlignment="1">
      <alignment/>
    </xf>
    <xf numFmtId="3" fontId="45" fillId="0" borderId="0" xfId="0" applyNumberFormat="1" applyFont="1" applyBorder="1" applyAlignment="1">
      <alignment horizontal="center" vertical="center" wrapText="1"/>
    </xf>
    <xf numFmtId="3" fontId="45" fillId="0" borderId="0" xfId="0" applyNumberFormat="1" applyFont="1" applyAlignment="1">
      <alignment horizontal="center" vertical="center" wrapText="1"/>
    </xf>
    <xf numFmtId="3" fontId="47" fillId="0" borderId="4" xfId="0" applyNumberFormat="1" applyFont="1" applyBorder="1" applyAlignment="1">
      <alignment/>
    </xf>
    <xf numFmtId="3" fontId="47" fillId="0" borderId="0" xfId="0" applyNumberFormat="1" applyFont="1" applyBorder="1" applyAlignment="1">
      <alignment/>
    </xf>
    <xf numFmtId="3" fontId="47" fillId="0" borderId="0" xfId="0" applyNumberFormat="1" applyFont="1" applyBorder="1" applyAlignment="1">
      <alignment vertical="top" wrapText="1"/>
    </xf>
    <xf numFmtId="3" fontId="48" fillId="2" borderId="4" xfId="0" applyNumberFormat="1" applyFont="1" applyFill="1" applyBorder="1" applyAlignment="1">
      <alignment horizontal="right" vertical="center"/>
    </xf>
    <xf numFmtId="3" fontId="48" fillId="0" borderId="4" xfId="0" applyNumberFormat="1" applyFont="1" applyBorder="1" applyAlignment="1">
      <alignment vertical="center" wrapText="1"/>
    </xf>
    <xf numFmtId="3" fontId="48" fillId="0" borderId="4" xfId="0" applyNumberFormat="1" applyFont="1" applyBorder="1" applyAlignment="1">
      <alignment horizontal="right" vertical="center" wrapText="1"/>
    </xf>
    <xf numFmtId="3" fontId="48" fillId="0" borderId="0" xfId="0" applyNumberFormat="1" applyFont="1" applyBorder="1" applyAlignment="1">
      <alignment/>
    </xf>
    <xf numFmtId="3" fontId="48" fillId="0" borderId="0" xfId="0" applyNumberFormat="1" applyFont="1" applyBorder="1" applyAlignment="1">
      <alignment horizontal="right" vertical="center" wrapText="1"/>
    </xf>
    <xf numFmtId="3" fontId="47" fillId="0" borderId="4" xfId="0" applyNumberFormat="1" applyFont="1" applyBorder="1" applyAlignment="1">
      <alignment horizontal="right" vertical="center" wrapText="1"/>
    </xf>
    <xf numFmtId="3" fontId="47" fillId="0" borderId="0" xfId="0" applyNumberFormat="1" applyFont="1" applyBorder="1" applyAlignment="1">
      <alignment horizontal="right" vertical="center" wrapText="1"/>
    </xf>
    <xf numFmtId="3" fontId="49" fillId="0" borderId="4" xfId="0" applyNumberFormat="1" applyFont="1" applyBorder="1" applyAlignment="1">
      <alignment vertical="top" wrapText="1"/>
    </xf>
    <xf numFmtId="3" fontId="48" fillId="0" borderId="0" xfId="0" applyNumberFormat="1" applyFont="1" applyBorder="1" applyAlignment="1">
      <alignment vertical="center" wrapText="1"/>
    </xf>
    <xf numFmtId="3" fontId="47" fillId="0" borderId="4" xfId="0" applyNumberFormat="1" applyFont="1" applyBorder="1" applyAlignment="1">
      <alignment horizontal="center" vertical="center" wrapText="1"/>
    </xf>
    <xf numFmtId="3" fontId="48" fillId="2" borderId="37" xfId="0" applyNumberFormat="1" applyFont="1" applyFill="1" applyBorder="1" applyAlignment="1">
      <alignment horizontal="right" vertical="center"/>
    </xf>
    <xf numFmtId="3" fontId="47" fillId="0" borderId="0" xfId="0" applyNumberFormat="1" applyFont="1" applyBorder="1" applyAlignment="1">
      <alignment horizontal="center" vertical="top" wrapText="1"/>
    </xf>
    <xf numFmtId="3" fontId="48" fillId="0" borderId="0" xfId="0" applyNumberFormat="1" applyFont="1" applyBorder="1" applyAlignment="1">
      <alignment vertical="top" wrapText="1"/>
    </xf>
    <xf numFmtId="3" fontId="46" fillId="0" borderId="0" xfId="0" applyNumberFormat="1" applyFont="1" applyAlignment="1">
      <alignment/>
    </xf>
    <xf numFmtId="3" fontId="44" fillId="0" borderId="37" xfId="0" applyNumberFormat="1" applyFont="1" applyBorder="1" applyAlignment="1">
      <alignment horizontal="center" vertical="center" wrapText="1"/>
    </xf>
    <xf numFmtId="3" fontId="47" fillId="0" borderId="37" xfId="0" applyNumberFormat="1" applyFont="1" applyBorder="1" applyAlignment="1">
      <alignment horizontal="center" vertical="top" wrapText="1"/>
    </xf>
    <xf numFmtId="3" fontId="48" fillId="0" borderId="4" xfId="0" applyNumberFormat="1" applyFont="1" applyBorder="1" applyAlignment="1">
      <alignment/>
    </xf>
    <xf numFmtId="3" fontId="48" fillId="0" borderId="37" xfId="0" applyNumberFormat="1" applyFont="1" applyBorder="1" applyAlignment="1">
      <alignment horizontal="right" vertical="center" wrapText="1"/>
    </xf>
    <xf numFmtId="3" fontId="47" fillId="0" borderId="37" xfId="0" applyNumberFormat="1" applyFont="1" applyBorder="1" applyAlignment="1">
      <alignment horizontal="right" vertical="center" wrapText="1"/>
    </xf>
    <xf numFmtId="3" fontId="48" fillId="2" borderId="4" xfId="0" applyNumberFormat="1" applyFont="1" applyFill="1" applyBorder="1" applyAlignment="1">
      <alignment horizontal="right"/>
    </xf>
    <xf numFmtId="3" fontId="48" fillId="2" borderId="37" xfId="0" applyNumberFormat="1" applyFont="1" applyFill="1" applyBorder="1" applyAlignment="1">
      <alignment horizontal="right"/>
    </xf>
    <xf numFmtId="3" fontId="48" fillId="2" borderId="0" xfId="0" applyNumberFormat="1" applyFont="1" applyFill="1" applyBorder="1" applyAlignment="1">
      <alignment horizontal="right"/>
    </xf>
    <xf numFmtId="3" fontId="47" fillId="0" borderId="37" xfId="0" applyNumberFormat="1" applyFont="1" applyBorder="1" applyAlignment="1">
      <alignment vertical="top" wrapText="1"/>
    </xf>
    <xf numFmtId="3" fontId="48" fillId="0" borderId="37" xfId="0" applyNumberFormat="1" applyFont="1" applyBorder="1" applyAlignment="1">
      <alignment vertical="top" wrapText="1"/>
    </xf>
    <xf numFmtId="0" fontId="50" fillId="2" borderId="0" xfId="0" applyFont="1" applyFill="1" applyAlignment="1">
      <alignment horizontal="center"/>
    </xf>
    <xf numFmtId="3" fontId="51" fillId="2" borderId="0" xfId="15" applyNumberFormat="1" applyFont="1" applyFill="1" applyAlignment="1">
      <alignment/>
    </xf>
    <xf numFmtId="3" fontId="52" fillId="2" borderId="0" xfId="15" applyNumberFormat="1" applyFont="1" applyFill="1" applyAlignment="1">
      <alignment/>
    </xf>
    <xf numFmtId="3" fontId="51" fillId="2" borderId="0" xfId="0" applyNumberFormat="1" applyFont="1" applyFill="1" applyAlignment="1">
      <alignment/>
    </xf>
    <xf numFmtId="0" fontId="51" fillId="2" borderId="0" xfId="0" applyFont="1" applyFill="1" applyAlignment="1">
      <alignment/>
    </xf>
    <xf numFmtId="0" fontId="50" fillId="2" borderId="0" xfId="0" applyFont="1" applyFill="1" applyAlignment="1">
      <alignment horizontal="left"/>
    </xf>
    <xf numFmtId="0" fontId="50" fillId="2" borderId="0" xfId="0" applyFont="1" applyFill="1" applyAlignment="1">
      <alignment horizontal="left" vertical="center" wrapText="1"/>
    </xf>
    <xf numFmtId="165" fontId="51" fillId="2" borderId="0" xfId="15" applyNumberFormat="1" applyFont="1" applyFill="1" applyAlignment="1">
      <alignment/>
    </xf>
    <xf numFmtId="0" fontId="51" fillId="2" borderId="0" xfId="0" applyFont="1" applyFill="1" applyAlignment="1">
      <alignment horizontal="center"/>
    </xf>
    <xf numFmtId="0" fontId="51" fillId="2" borderId="0" xfId="0" applyFont="1" applyFill="1" applyAlignment="1">
      <alignment vertical="center" wrapText="1"/>
    </xf>
    <xf numFmtId="0" fontId="50" fillId="2" borderId="4" xfId="0" applyFont="1" applyFill="1" applyBorder="1" applyAlignment="1">
      <alignment horizontal="center" vertical="center"/>
    </xf>
    <xf numFmtId="0" fontId="50" fillId="2" borderId="4" xfId="0" applyFont="1" applyFill="1" applyBorder="1" applyAlignment="1">
      <alignment horizontal="center" vertical="center" wrapText="1"/>
    </xf>
    <xf numFmtId="165" fontId="50" fillId="2" borderId="4" xfId="15" applyNumberFormat="1" applyFont="1" applyFill="1" applyBorder="1" applyAlignment="1">
      <alignment horizontal="center" vertical="center"/>
    </xf>
    <xf numFmtId="3" fontId="50" fillId="2" borderId="4" xfId="15" applyNumberFormat="1" applyFont="1" applyFill="1" applyBorder="1" applyAlignment="1">
      <alignment horizontal="center" vertical="center"/>
    </xf>
    <xf numFmtId="3" fontId="56" fillId="2" borderId="4" xfId="15" applyNumberFormat="1" applyFont="1" applyFill="1" applyBorder="1" applyAlignment="1">
      <alignment horizontal="center" vertical="center"/>
    </xf>
    <xf numFmtId="0" fontId="57" fillId="2" borderId="4" xfId="0" applyFont="1" applyFill="1" applyBorder="1" applyAlignment="1">
      <alignment horizontal="center"/>
    </xf>
    <xf numFmtId="0" fontId="57" fillId="2" borderId="4" xfId="0" applyFont="1" applyFill="1" applyBorder="1" applyAlignment="1">
      <alignment horizontal="left" vertical="center" wrapText="1"/>
    </xf>
    <xf numFmtId="165" fontId="57" fillId="2" borderId="4" xfId="15" applyNumberFormat="1" applyFont="1" applyFill="1" applyBorder="1" applyAlignment="1">
      <alignment horizontal="center"/>
    </xf>
    <xf numFmtId="3" fontId="58" fillId="2" borderId="4" xfId="15" applyNumberFormat="1" applyFont="1" applyFill="1" applyBorder="1" applyAlignment="1">
      <alignment horizontal="center"/>
    </xf>
    <xf numFmtId="3" fontId="57" fillId="2" borderId="4" xfId="15" applyNumberFormat="1" applyFont="1" applyFill="1" applyBorder="1" applyAlignment="1">
      <alignment horizontal="center"/>
    </xf>
    <xf numFmtId="3" fontId="50" fillId="2" borderId="4" xfId="0" applyNumberFormat="1" applyFont="1" applyFill="1" applyBorder="1" applyAlignment="1">
      <alignment horizontal="center"/>
    </xf>
    <xf numFmtId="0" fontId="51" fillId="2" borderId="4" xfId="0" applyFont="1" applyFill="1" applyBorder="1" applyAlignment="1">
      <alignment horizontal="center"/>
    </xf>
    <xf numFmtId="0" fontId="51" fillId="2" borderId="4" xfId="0" applyFont="1" applyFill="1" applyBorder="1" applyAlignment="1">
      <alignment vertical="center" wrapText="1"/>
    </xf>
    <xf numFmtId="172" fontId="51" fillId="2" borderId="4" xfId="15" applyNumberFormat="1" applyFont="1" applyFill="1" applyBorder="1" applyAlignment="1">
      <alignment horizontal="center"/>
    </xf>
    <xf numFmtId="3" fontId="51" fillId="2" borderId="4" xfId="0" applyNumberFormat="1" applyFont="1" applyFill="1" applyBorder="1" applyAlignment="1">
      <alignment/>
    </xf>
    <xf numFmtId="3" fontId="52" fillId="2" borderId="4" xfId="15" applyNumberFormat="1" applyFont="1" applyFill="1" applyBorder="1" applyAlignment="1">
      <alignment/>
    </xf>
    <xf numFmtId="3" fontId="51" fillId="2" borderId="4" xfId="15" applyNumberFormat="1" applyFont="1" applyFill="1" applyBorder="1" applyAlignment="1">
      <alignment/>
    </xf>
    <xf numFmtId="0" fontId="59" fillId="2" borderId="4" xfId="0" applyFont="1" applyFill="1" applyBorder="1" applyAlignment="1">
      <alignment horizontal="center"/>
    </xf>
    <xf numFmtId="0" fontId="59" fillId="2" borderId="4" xfId="0" applyFont="1" applyFill="1" applyBorder="1" applyAlignment="1">
      <alignment vertical="center" wrapText="1"/>
    </xf>
    <xf numFmtId="3" fontId="59" fillId="2" borderId="4" xfId="15" applyNumberFormat="1" applyFont="1" applyFill="1" applyBorder="1" applyAlignment="1">
      <alignment horizontal="center"/>
    </xf>
    <xf numFmtId="3" fontId="59" fillId="2" borderId="4" xfId="0" applyNumberFormat="1" applyFont="1" applyFill="1" applyBorder="1" applyAlignment="1">
      <alignment/>
    </xf>
    <xf numFmtId="3" fontId="60" fillId="2" borderId="4" xfId="15" applyNumberFormat="1" applyFont="1" applyFill="1" applyBorder="1" applyAlignment="1">
      <alignment/>
    </xf>
    <xf numFmtId="3" fontId="59" fillId="3" borderId="4" xfId="15" applyNumberFormat="1" applyFont="1" applyFill="1" applyBorder="1" applyAlignment="1">
      <alignment/>
    </xf>
    <xf numFmtId="3" fontId="59" fillId="2" borderId="4" xfId="15" applyNumberFormat="1" applyFont="1" applyFill="1" applyBorder="1" applyAlignment="1">
      <alignment/>
    </xf>
    <xf numFmtId="0" fontId="59" fillId="2" borderId="0" xfId="0" applyFont="1" applyFill="1" applyAlignment="1">
      <alignment/>
    </xf>
    <xf numFmtId="0" fontId="57" fillId="2" borderId="4" xfId="0" applyFont="1" applyFill="1" applyBorder="1" applyAlignment="1">
      <alignment vertical="center" wrapText="1"/>
    </xf>
    <xf numFmtId="3" fontId="56" fillId="2" borderId="4" xfId="15" applyNumberFormat="1" applyFont="1" applyFill="1" applyBorder="1" applyAlignment="1">
      <alignment/>
    </xf>
    <xf numFmtId="3" fontId="50" fillId="2" borderId="4" xfId="15" applyNumberFormat="1" applyFont="1" applyFill="1" applyBorder="1" applyAlignment="1">
      <alignment/>
    </xf>
    <xf numFmtId="3" fontId="50" fillId="2" borderId="4" xfId="0" applyNumberFormat="1" applyFont="1" applyFill="1" applyBorder="1" applyAlignment="1">
      <alignment/>
    </xf>
    <xf numFmtId="0" fontId="50" fillId="2" borderId="0" xfId="0" applyFont="1" applyFill="1" applyAlignment="1">
      <alignment/>
    </xf>
    <xf numFmtId="3" fontId="51" fillId="2" borderId="4" xfId="15" applyNumberFormat="1" applyFont="1" applyFill="1" applyBorder="1" applyAlignment="1">
      <alignment horizontal="center"/>
    </xf>
    <xf numFmtId="0" fontId="57" fillId="2" borderId="0" xfId="0" applyFont="1" applyFill="1" applyAlignment="1">
      <alignment/>
    </xf>
    <xf numFmtId="3" fontId="50" fillId="2" borderId="4" xfId="15" applyNumberFormat="1" applyFont="1" applyFill="1" applyBorder="1" applyAlignment="1">
      <alignment horizontal="center"/>
    </xf>
    <xf numFmtId="3" fontId="50" fillId="2" borderId="4" xfId="0" applyNumberFormat="1" applyFont="1" applyFill="1" applyBorder="1" applyAlignment="1">
      <alignment/>
    </xf>
    <xf numFmtId="3" fontId="56" fillId="2" borderId="4" xfId="15" applyNumberFormat="1" applyFont="1" applyFill="1" applyBorder="1" applyAlignment="1">
      <alignment/>
    </xf>
    <xf numFmtId="3" fontId="50" fillId="4" borderId="4" xfId="15" applyNumberFormat="1" applyFont="1" applyFill="1" applyBorder="1" applyAlignment="1">
      <alignment/>
    </xf>
    <xf numFmtId="3" fontId="50" fillId="2" borderId="4" xfId="15" applyNumberFormat="1" applyFont="1" applyFill="1" applyBorder="1" applyAlignment="1">
      <alignment/>
    </xf>
    <xf numFmtId="3" fontId="56" fillId="2" borderId="4" xfId="15" applyNumberFormat="1" applyFont="1" applyFill="1" applyBorder="1" applyAlignment="1">
      <alignment horizontal="right"/>
    </xf>
    <xf numFmtId="0" fontId="50" fillId="2" borderId="0" xfId="0" applyFont="1" applyFill="1" applyAlignment="1">
      <alignment/>
    </xf>
    <xf numFmtId="0" fontId="51" fillId="2" borderId="0" xfId="0" applyFont="1" applyFill="1" applyAlignment="1">
      <alignment horizontal="center" vertical="center" wrapText="1"/>
    </xf>
    <xf numFmtId="3" fontId="57" fillId="2" borderId="0" xfId="15" applyNumberFormat="1" applyFont="1" applyFill="1" applyAlignment="1">
      <alignment/>
    </xf>
    <xf numFmtId="3" fontId="58" fillId="2" borderId="0" xfId="15" applyNumberFormat="1" applyFont="1" applyFill="1" applyAlignment="1">
      <alignment/>
    </xf>
    <xf numFmtId="165" fontId="59" fillId="2" borderId="0" xfId="15" applyNumberFormat="1" applyFont="1" applyFill="1" applyAlignment="1">
      <alignment horizontal="center"/>
    </xf>
    <xf numFmtId="3" fontId="60" fillId="2" borderId="0" xfId="15" applyNumberFormat="1" applyFont="1" applyFill="1" applyAlignment="1">
      <alignment horizontal="center"/>
    </xf>
    <xf numFmtId="3" fontId="59" fillId="2" borderId="0" xfId="15" applyNumberFormat="1" applyFont="1" applyFill="1" applyAlignment="1">
      <alignment horizontal="center"/>
    </xf>
    <xf numFmtId="0" fontId="55" fillId="2" borderId="0" xfId="0" applyFont="1" applyFill="1" applyAlignment="1">
      <alignment vertical="center" wrapText="1"/>
    </xf>
    <xf numFmtId="165" fontId="55" fillId="2" borderId="0" xfId="15" applyNumberFormat="1" applyFont="1" applyFill="1" applyAlignment="1">
      <alignment/>
    </xf>
    <xf numFmtId="3" fontId="55" fillId="2" borderId="0" xfId="15" applyNumberFormat="1" applyFont="1" applyFill="1" applyAlignment="1">
      <alignment/>
    </xf>
    <xf numFmtId="3" fontId="61" fillId="2" borderId="0" xfId="15" applyNumberFormat="1" applyFont="1" applyFill="1" applyAlignment="1">
      <alignment/>
    </xf>
    <xf numFmtId="0" fontId="19" fillId="0" borderId="5" xfId="0" applyFont="1" applyBorder="1" applyAlignment="1">
      <alignment/>
    </xf>
    <xf numFmtId="3" fontId="19" fillId="0" borderId="5" xfId="0" applyNumberFormat="1" applyFont="1" applyBorder="1" applyAlignment="1">
      <alignment horizontal="center" vertical="center"/>
    </xf>
    <xf numFmtId="0" fontId="15" fillId="0" borderId="5" xfId="0" applyFont="1" applyBorder="1" applyAlignment="1">
      <alignment/>
    </xf>
    <xf numFmtId="3" fontId="26" fillId="0" borderId="5" xfId="0" applyNumberFormat="1" applyFont="1" applyBorder="1" applyAlignment="1">
      <alignment horizontal="right" vertical="center"/>
    </xf>
    <xf numFmtId="3" fontId="19" fillId="0" borderId="5" xfId="0" applyNumberFormat="1" applyFont="1" applyBorder="1" applyAlignment="1">
      <alignment horizontal="right" vertical="center"/>
    </xf>
    <xf numFmtId="3" fontId="15" fillId="0" borderId="5" xfId="0" applyNumberFormat="1" applyFont="1" applyBorder="1" applyAlignment="1">
      <alignment horizontal="right" vertical="center"/>
    </xf>
    <xf numFmtId="49" fontId="19" fillId="0" borderId="5" xfId="0" applyNumberFormat="1" applyFont="1" applyBorder="1" applyAlignment="1">
      <alignment horizontal="center" vertical="center"/>
    </xf>
    <xf numFmtId="49" fontId="19" fillId="0" borderId="5" xfId="0" applyNumberFormat="1" applyFont="1" applyBorder="1" applyAlignment="1">
      <alignment horizontal="center" vertical="center" wrapText="1"/>
    </xf>
    <xf numFmtId="0" fontId="19" fillId="0" borderId="35" xfId="0" applyFont="1" applyBorder="1" applyAlignment="1">
      <alignment vertical="top" wrapText="1"/>
    </xf>
    <xf numFmtId="0" fontId="19" fillId="0" borderId="34" xfId="0" applyFont="1" applyBorder="1" applyAlignment="1">
      <alignment vertical="top" wrapText="1"/>
    </xf>
    <xf numFmtId="49" fontId="26" fillId="0" borderId="5" xfId="0" applyNumberFormat="1" applyFont="1" applyBorder="1" applyAlignment="1">
      <alignment horizontal="center" vertical="center" wrapText="1"/>
    </xf>
    <xf numFmtId="3" fontId="15" fillId="0" borderId="5" xfId="0" applyNumberFormat="1" applyFont="1" applyBorder="1" applyAlignment="1">
      <alignment vertical="top" wrapText="1"/>
    </xf>
    <xf numFmtId="0" fontId="15" fillId="0" borderId="35" xfId="0" applyFont="1" applyBorder="1" applyAlignment="1">
      <alignment vertical="top" wrapText="1"/>
    </xf>
    <xf numFmtId="0" fontId="15" fillId="0" borderId="34" xfId="0" applyFont="1" applyBorder="1" applyAlignment="1">
      <alignment vertical="top" wrapText="1"/>
    </xf>
    <xf numFmtId="3" fontId="3" fillId="2" borderId="5" xfId="0" applyNumberFormat="1" applyFont="1" applyFill="1" applyBorder="1" applyAlignment="1">
      <alignment vertical="top" wrapText="1"/>
    </xf>
    <xf numFmtId="3" fontId="45" fillId="0" borderId="0" xfId="0" applyNumberFormat="1" applyFont="1" applyBorder="1" applyAlignment="1">
      <alignment horizontal="center" vertical="center" wrapText="1"/>
    </xf>
    <xf numFmtId="3" fontId="15" fillId="0" borderId="0" xfId="0" applyNumberFormat="1" applyFont="1" applyBorder="1" applyAlignment="1">
      <alignment wrapText="1"/>
    </xf>
    <xf numFmtId="0" fontId="11" fillId="0" borderId="0" xfId="0" applyFont="1" applyAlignment="1">
      <alignment horizontal="left" vertical="center" wrapText="1"/>
    </xf>
    <xf numFmtId="0" fontId="45" fillId="0" borderId="30" xfId="0" applyFont="1" applyBorder="1" applyAlignment="1">
      <alignment horizontal="center" vertical="center" wrapText="1"/>
    </xf>
    <xf numFmtId="0" fontId="45" fillId="0" borderId="38" xfId="0" applyFont="1" applyBorder="1" applyAlignment="1">
      <alignment horizontal="center" vertical="center" wrapText="1"/>
    </xf>
    <xf numFmtId="0" fontId="15" fillId="0" borderId="36" xfId="0" applyFont="1" applyBorder="1" applyAlignment="1">
      <alignment vertical="top" wrapText="1"/>
    </xf>
    <xf numFmtId="0" fontId="15" fillId="0" borderId="5" xfId="0" applyFont="1" applyBorder="1" applyAlignment="1">
      <alignment vertical="top" wrapText="1"/>
    </xf>
    <xf numFmtId="3" fontId="45" fillId="0" borderId="4" xfId="0" applyNumberFormat="1" applyFont="1" applyBorder="1" applyAlignment="1">
      <alignment horizontal="center" vertical="center" wrapText="1"/>
    </xf>
    <xf numFmtId="3" fontId="45" fillId="0" borderId="28" xfId="0" applyNumberFormat="1" applyFont="1" applyBorder="1" applyAlignment="1">
      <alignment horizontal="center" vertical="center" wrapText="1"/>
    </xf>
    <xf numFmtId="3" fontId="45" fillId="0" borderId="3" xfId="0" applyNumberFormat="1" applyFont="1" applyBorder="1" applyAlignment="1">
      <alignment horizontal="center" vertical="center" wrapText="1"/>
    </xf>
    <xf numFmtId="0" fontId="7" fillId="0" borderId="34" xfId="0" applyFont="1" applyBorder="1" applyAlignment="1">
      <alignment horizontal="center" vertical="top" wrapText="1"/>
    </xf>
    <xf numFmtId="0" fontId="2" fillId="0" borderId="5" xfId="0" applyFont="1" applyBorder="1" applyAlignment="1">
      <alignment vertical="top" wrapText="1"/>
    </xf>
    <xf numFmtId="0" fontId="10" fillId="0" borderId="0" xfId="0" applyFont="1" applyBorder="1" applyAlignment="1">
      <alignment horizontal="center" vertical="top" wrapText="1"/>
    </xf>
    <xf numFmtId="0" fontId="19" fillId="0" borderId="0" xfId="0" applyFont="1" applyAlignment="1">
      <alignment horizontal="center" vertical="center" wrapText="1"/>
    </xf>
    <xf numFmtId="0" fontId="3" fillId="0" borderId="5" xfId="0" applyFont="1" applyBorder="1" applyAlignment="1">
      <alignment horizontal="left" vertical="center" wrapText="1"/>
    </xf>
    <xf numFmtId="0" fontId="3" fillId="0" borderId="0" xfId="0" applyFont="1" applyAlignment="1">
      <alignment vertical="top" wrapText="1"/>
    </xf>
    <xf numFmtId="0" fontId="2" fillId="0" borderId="39" xfId="0" applyFont="1" applyBorder="1" applyAlignment="1">
      <alignment horizontal="left" vertical="center" wrapText="1"/>
    </xf>
    <xf numFmtId="0" fontId="57" fillId="2" borderId="0" xfId="0" applyFont="1" applyFill="1" applyAlignment="1">
      <alignment horizontal="center"/>
    </xf>
    <xf numFmtId="165" fontId="57" fillId="2" borderId="0" xfId="15" applyNumberFormat="1" applyFont="1" applyFill="1" applyAlignment="1">
      <alignment horizontal="center"/>
    </xf>
    <xf numFmtId="0" fontId="59" fillId="2" borderId="0" xfId="0" applyFont="1" applyFill="1" applyAlignment="1">
      <alignment horizontal="left"/>
    </xf>
    <xf numFmtId="0" fontId="53" fillId="2" borderId="0" xfId="0" applyFont="1" applyFill="1" applyAlignment="1">
      <alignment horizontal="center"/>
    </xf>
    <xf numFmtId="0" fontId="54" fillId="2" borderId="0" xfId="0" applyFont="1" applyFill="1" applyAlignment="1">
      <alignment horizontal="center"/>
    </xf>
    <xf numFmtId="0" fontId="55" fillId="2" borderId="0" xfId="0" applyFont="1" applyFill="1" applyAlignment="1">
      <alignment horizontal="right"/>
    </xf>
    <xf numFmtId="0" fontId="59" fillId="2" borderId="0" xfId="0" applyFont="1" applyFill="1" applyAlignment="1">
      <alignment horizontal="center"/>
    </xf>
    <xf numFmtId="0" fontId="50" fillId="2" borderId="0" xfId="0" applyFont="1" applyFill="1" applyAlignment="1">
      <alignment horizontal="center"/>
    </xf>
    <xf numFmtId="0" fontId="18" fillId="2" borderId="0" xfId="0" applyFont="1" applyFill="1" applyAlignment="1">
      <alignment horizontal="center"/>
    </xf>
    <xf numFmtId="0" fontId="3" fillId="0" borderId="0" xfId="0" applyFont="1" applyAlignment="1">
      <alignment horizontal="center" vertical="top" wrapText="1"/>
    </xf>
    <xf numFmtId="0" fontId="19" fillId="0" borderId="0" xfId="0" applyFont="1" applyAlignment="1">
      <alignment horizontal="left" vertical="center" wrapText="1"/>
    </xf>
    <xf numFmtId="0" fontId="45" fillId="0" borderId="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19" fillId="0" borderId="0" xfId="0" applyFont="1" applyAlignment="1">
      <alignment horizontal="center"/>
    </xf>
    <xf numFmtId="0" fontId="2" fillId="0" borderId="0" xfId="0" applyFont="1" applyAlignment="1">
      <alignment horizontal="center"/>
    </xf>
    <xf numFmtId="3" fontId="3" fillId="0" borderId="0" xfId="0" applyNumberFormat="1" applyFont="1" applyAlignment="1">
      <alignment horizontal="center" vertical="top" wrapText="1"/>
    </xf>
    <xf numFmtId="0" fontId="37" fillId="0" borderId="0" xfId="0" applyFont="1" applyAlignment="1">
      <alignment horizontal="center"/>
    </xf>
    <xf numFmtId="0" fontId="3" fillId="0" borderId="5" xfId="0" applyFont="1" applyBorder="1" applyAlignment="1">
      <alignment vertical="top"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3" fontId="3" fillId="0" borderId="4" xfId="0" applyNumberFormat="1" applyFont="1" applyBorder="1" applyAlignment="1">
      <alignment horizontal="center" vertical="center" wrapText="1"/>
    </xf>
    <xf numFmtId="0" fontId="7" fillId="0" borderId="35" xfId="0" applyFont="1" applyBorder="1" applyAlignment="1">
      <alignment horizontal="center" vertical="top" wrapText="1"/>
    </xf>
    <xf numFmtId="3" fontId="19" fillId="0" borderId="5" xfId="0" applyNumberFormat="1" applyFont="1" applyBorder="1" applyAlignment="1">
      <alignment horizontal="center" vertical="center"/>
    </xf>
    <xf numFmtId="0" fontId="15" fillId="0" borderId="35" xfId="0" applyFont="1" applyBorder="1" applyAlignment="1">
      <alignment horizontal="left" vertical="center" wrapText="1"/>
    </xf>
    <xf numFmtId="0" fontId="15" fillId="0" borderId="40" xfId="0" applyFont="1" applyBorder="1" applyAlignment="1">
      <alignment horizontal="left" vertical="center" wrapText="1"/>
    </xf>
    <xf numFmtId="0" fontId="15" fillId="0" borderId="34" xfId="0" applyFont="1" applyBorder="1" applyAlignment="1">
      <alignment horizontal="left" vertical="center" wrapText="1"/>
    </xf>
    <xf numFmtId="3" fontId="44" fillId="0" borderId="4" xfId="0" applyNumberFormat="1" applyFont="1" applyBorder="1" applyAlignment="1">
      <alignment horizontal="center" vertical="center" wrapText="1"/>
    </xf>
    <xf numFmtId="0" fontId="10" fillId="0" borderId="0" xfId="0" applyFont="1" applyAlignment="1">
      <alignment horizontal="center" vertical="center" wrapText="1"/>
    </xf>
    <xf numFmtId="0" fontId="27" fillId="0" borderId="0" xfId="0" applyFont="1" applyAlignment="1">
      <alignment horizontal="center"/>
    </xf>
    <xf numFmtId="0" fontId="18" fillId="0" borderId="0" xfId="0" applyFont="1" applyAlignment="1">
      <alignment horizontal="center"/>
    </xf>
    <xf numFmtId="3" fontId="19" fillId="0" borderId="0" xfId="0" applyNumberFormat="1" applyFont="1" applyAlignment="1">
      <alignment horizontal="center"/>
    </xf>
    <xf numFmtId="3" fontId="15" fillId="0" borderId="0" xfId="0" applyNumberFormat="1" applyFont="1" applyAlignment="1">
      <alignment horizontal="center"/>
    </xf>
    <xf numFmtId="0" fontId="15" fillId="0" borderId="0" xfId="0" applyFont="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5" fillId="0" borderId="33" xfId="0" applyFont="1" applyBorder="1" applyAlignment="1">
      <alignment horizontal="center"/>
    </xf>
    <xf numFmtId="0" fontId="15" fillId="0" borderId="41" xfId="0" applyFont="1" applyBorder="1" applyAlignment="1">
      <alignment horizontal="center"/>
    </xf>
    <xf numFmtId="0" fontId="19" fillId="0" borderId="13" xfId="0" applyFont="1" applyBorder="1" applyAlignment="1">
      <alignment horizontal="center"/>
    </xf>
    <xf numFmtId="0" fontId="15" fillId="0" borderId="42" xfId="0" applyFont="1" applyBorder="1" applyAlignment="1">
      <alignment horizontal="center"/>
    </xf>
    <xf numFmtId="0" fontId="15" fillId="0" borderId="43" xfId="0" applyFont="1" applyBorder="1" applyAlignment="1">
      <alignment horizontal="center"/>
    </xf>
    <xf numFmtId="0" fontId="23" fillId="0" borderId="0" xfId="0" applyFont="1" applyAlignment="1">
      <alignment horizontal="center"/>
    </xf>
    <xf numFmtId="0" fontId="17" fillId="0" borderId="0" xfId="0" applyFont="1" applyAlignment="1">
      <alignment horizontal="center"/>
    </xf>
    <xf numFmtId="0" fontId="13" fillId="0" borderId="0" xfId="0" applyFont="1" applyAlignment="1">
      <alignment horizontal="right"/>
    </xf>
    <xf numFmtId="0" fontId="20" fillId="0" borderId="0" xfId="0" applyFont="1" applyAlignment="1">
      <alignment horizontal="center"/>
    </xf>
    <xf numFmtId="0" fontId="40" fillId="0" borderId="44"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51" xfId="0" applyFont="1" applyBorder="1" applyAlignment="1">
      <alignment horizontal="center" vertical="center" wrapText="1"/>
    </xf>
    <xf numFmtId="0" fontId="30" fillId="0" borderId="0" xfId="0" applyFont="1" applyAlignment="1">
      <alignment horizontal="left" vertical="center" wrapText="1"/>
    </xf>
    <xf numFmtId="3" fontId="21" fillId="0" borderId="0" xfId="0" applyNumberFormat="1" applyFont="1" applyAlignment="1">
      <alignment horizontal="center"/>
    </xf>
    <xf numFmtId="0" fontId="25" fillId="0" borderId="0" xfId="0" applyFont="1" applyAlignment="1">
      <alignment horizontal="center"/>
    </xf>
    <xf numFmtId="0" fontId="1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66675</xdr:rowOff>
    </xdr:from>
    <xdr:to>
      <xdr:col>9</xdr:col>
      <xdr:colOff>0</xdr:colOff>
      <xdr:row>3</xdr:row>
      <xdr:rowOff>76200</xdr:rowOff>
    </xdr:to>
    <xdr:sp>
      <xdr:nvSpPr>
        <xdr:cNvPr id="1" name="Line 1"/>
        <xdr:cNvSpPr>
          <a:spLocks/>
        </xdr:cNvSpPr>
      </xdr:nvSpPr>
      <xdr:spPr>
        <a:xfrm>
          <a:off x="38100" y="695325"/>
          <a:ext cx="74390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xdr:row>
      <xdr:rowOff>133350</xdr:rowOff>
    </xdr:from>
    <xdr:to>
      <xdr:col>3</xdr:col>
      <xdr:colOff>1104900</xdr:colOff>
      <xdr:row>5</xdr:row>
      <xdr:rowOff>190500</xdr:rowOff>
    </xdr:to>
    <xdr:sp>
      <xdr:nvSpPr>
        <xdr:cNvPr id="1" name="TextBox 1"/>
        <xdr:cNvSpPr txBox="1">
          <a:spLocks noChangeArrowheads="1"/>
        </xdr:cNvSpPr>
      </xdr:nvSpPr>
      <xdr:spPr>
        <a:xfrm>
          <a:off x="3867150" y="333375"/>
          <a:ext cx="2333625"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t>Ban hành theo QĐ số 15/2006/QĐ-BTC ngày 20/03/2006 và sửa đổi, bổ sung theo Thông tư số 23/2005/BTC ngày 30/03/2005 của Bộ trưởng BTC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CTC%20Hop%20nhat%20Quy%20II-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20TG%20TSCD%20VA%20BPB%20KHAU%20HAO%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Lien quan tang giam NV"/>
      <sheetName val="Thuyet minh 421"/>
      <sheetName val="LN duoc chia"/>
      <sheetName val="BT lien quan von quy"/>
      <sheetName val="Cac BT HN lien quan den von"/>
      <sheetName val="thuyet minh phan bien dong von"/>
      <sheetName val="Thuyet minh phan XDCB dd"/>
      <sheetName val="TM CP thue TNDN"/>
      <sheetName val="HN Toan cty "/>
      <sheetName val="TH CN noi bo"/>
      <sheetName val="Bang CD chi tiet cuoi ky"/>
      <sheetName val="Bang CDKT"/>
      <sheetName val="KQ nam truoc"/>
      <sheetName val="KQHDSXKD  quý"/>
      <sheetName val="KQKD quy"/>
      <sheetName val="KQHDSXKD nam nay 2"/>
      <sheetName val="KQ HDKD nam nay"/>
      <sheetName val="KQKD nam"/>
      <sheetName val="Sheet5"/>
      <sheetName val="Sheet4"/>
      <sheetName val="Sheet3"/>
    </sheetNames>
    <sheetDataSet>
      <sheetData sheetId="17">
        <row r="11">
          <cell r="H11">
            <v>279014426951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C TG TS6THANG-2010 Hop nhat"/>
      <sheetName val="BC TG TS QUY2-2010 Hop nhat"/>
      <sheetName val="BCLCTT6THANG-2010toan cty hopnh"/>
      <sheetName val="BCLCTTQUY2-2010toan cty hn"/>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9"/>
  <sheetViews>
    <sheetView workbookViewId="0" topLeftCell="A1">
      <selection activeCell="B9" sqref="B9"/>
    </sheetView>
  </sheetViews>
  <sheetFormatPr defaultColWidth="9.140625" defaultRowHeight="12.75"/>
  <cols>
    <col min="1" max="1" width="6.00390625" style="383" customWidth="1"/>
    <col min="2" max="2" width="54.57421875" style="384" customWidth="1"/>
    <col min="3" max="3" width="9.421875" style="382" bestFit="1" customWidth="1"/>
    <col min="4" max="4" width="20.8515625" style="376" bestFit="1" customWidth="1"/>
    <col min="5" max="5" width="20.140625" style="377" hidden="1" customWidth="1"/>
    <col min="6" max="6" width="17.28125" style="377" hidden="1" customWidth="1"/>
    <col min="7" max="7" width="17.7109375" style="377" hidden="1" customWidth="1"/>
    <col min="8" max="8" width="1.1484375" style="376" hidden="1" customWidth="1"/>
    <col min="9" max="9" width="21.28125" style="378" customWidth="1"/>
    <col min="10" max="16384" width="10.00390625" style="379" customWidth="1"/>
  </cols>
  <sheetData>
    <row r="1" spans="1:3" ht="16.5">
      <c r="A1" s="473" t="s">
        <v>589</v>
      </c>
      <c r="B1" s="473"/>
      <c r="C1" s="473"/>
    </row>
    <row r="2" spans="1:3" ht="16.5">
      <c r="A2" s="473" t="s">
        <v>590</v>
      </c>
      <c r="B2" s="473"/>
      <c r="C2" s="473"/>
    </row>
    <row r="3" spans="1:3" ht="16.5">
      <c r="A3" s="473" t="s">
        <v>591</v>
      </c>
      <c r="B3" s="473"/>
      <c r="C3" s="473"/>
    </row>
    <row r="4" spans="1:2" ht="16.5">
      <c r="A4" s="380"/>
      <c r="B4" s="381"/>
    </row>
    <row r="5" spans="1:9" ht="20.25">
      <c r="A5" s="474" t="s">
        <v>592</v>
      </c>
      <c r="B5" s="474"/>
      <c r="C5" s="474"/>
      <c r="D5" s="474"/>
      <c r="E5" s="474"/>
      <c r="F5" s="474"/>
      <c r="G5" s="474"/>
      <c r="H5" s="474"/>
      <c r="I5" s="474"/>
    </row>
    <row r="6" spans="1:9" ht="18">
      <c r="A6" s="469" t="s">
        <v>593</v>
      </c>
      <c r="B6" s="469"/>
      <c r="C6" s="469"/>
      <c r="D6" s="469"/>
      <c r="E6" s="469"/>
      <c r="F6" s="469"/>
      <c r="G6" s="469"/>
      <c r="H6" s="469"/>
      <c r="I6" s="469"/>
    </row>
    <row r="7" spans="1:9" ht="18.75">
      <c r="A7" s="470" t="s">
        <v>594</v>
      </c>
      <c r="B7" s="470"/>
      <c r="C7" s="470"/>
      <c r="D7" s="470"/>
      <c r="E7" s="470"/>
      <c r="F7" s="470"/>
      <c r="G7" s="470"/>
      <c r="H7" s="470"/>
      <c r="I7" s="470"/>
    </row>
    <row r="8" spans="1:9" ht="16.5">
      <c r="A8" s="471" t="s">
        <v>595</v>
      </c>
      <c r="B8" s="471"/>
      <c r="C8" s="471"/>
      <c r="D8" s="471"/>
      <c r="E8" s="471"/>
      <c r="F8" s="471"/>
      <c r="G8" s="471"/>
      <c r="H8" s="471"/>
      <c r="I8" s="471"/>
    </row>
    <row r="10" spans="1:9" s="383" customFormat="1" ht="16.5">
      <c r="A10" s="385" t="s">
        <v>596</v>
      </c>
      <c r="B10" s="386" t="s">
        <v>283</v>
      </c>
      <c r="C10" s="387" t="s">
        <v>320</v>
      </c>
      <c r="D10" s="388" t="s">
        <v>597</v>
      </c>
      <c r="E10" s="389"/>
      <c r="F10" s="389"/>
      <c r="G10" s="389"/>
      <c r="H10" s="388"/>
      <c r="I10" s="388" t="s">
        <v>598</v>
      </c>
    </row>
    <row r="11" spans="1:9" s="375" customFormat="1" ht="18">
      <c r="A11" s="390" t="s">
        <v>458</v>
      </c>
      <c r="B11" s="391" t="s">
        <v>599</v>
      </c>
      <c r="C11" s="392"/>
      <c r="D11" s="388" t="s">
        <v>429</v>
      </c>
      <c r="E11" s="393" t="s">
        <v>600</v>
      </c>
      <c r="F11" s="393" t="s">
        <v>601</v>
      </c>
      <c r="G11" s="393" t="s">
        <v>602</v>
      </c>
      <c r="H11" s="394" t="s">
        <v>603</v>
      </c>
      <c r="I11" s="395"/>
    </row>
    <row r="12" spans="1:9" ht="33">
      <c r="A12" s="396">
        <v>1</v>
      </c>
      <c r="B12" s="397" t="s">
        <v>604</v>
      </c>
      <c r="C12" s="398">
        <v>1</v>
      </c>
      <c r="D12" s="399">
        <v>474247441201</v>
      </c>
      <c r="E12" s="400" t="e">
        <f>#REF!</f>
        <v>#REF!</v>
      </c>
      <c r="F12" s="400">
        <v>4696877623</v>
      </c>
      <c r="G12" s="400">
        <v>1885216939</v>
      </c>
      <c r="H12" s="401">
        <v>9149461764</v>
      </c>
      <c r="I12" s="399">
        <v>266472828742</v>
      </c>
    </row>
    <row r="13" spans="1:9" ht="16.5">
      <c r="A13" s="396">
        <v>2</v>
      </c>
      <c r="B13" s="397" t="s">
        <v>605</v>
      </c>
      <c r="C13" s="398">
        <v>2</v>
      </c>
      <c r="D13" s="399">
        <v>-20414061623</v>
      </c>
      <c r="E13" s="400" t="e">
        <f>#REF!</f>
        <v>#REF!</v>
      </c>
      <c r="F13" s="400">
        <f>3612499065*-1</f>
        <v>-3612499065</v>
      </c>
      <c r="G13" s="400">
        <f>1245041669*-1</f>
        <v>-1245041669</v>
      </c>
      <c r="H13" s="401">
        <f>5573970313*-1</f>
        <v>-5573970313</v>
      </c>
      <c r="I13" s="399">
        <v>-23451113414</v>
      </c>
    </row>
    <row r="14" spans="1:9" ht="16.5">
      <c r="A14" s="396">
        <v>3</v>
      </c>
      <c r="B14" s="397" t="s">
        <v>606</v>
      </c>
      <c r="C14" s="398">
        <v>3</v>
      </c>
      <c r="D14" s="399">
        <v>-45944462547</v>
      </c>
      <c r="E14" s="400" t="e">
        <f>#REF!</f>
        <v>#REF!</v>
      </c>
      <c r="F14" s="400">
        <f>399982751*-1</f>
        <v>-399982751</v>
      </c>
      <c r="G14" s="400">
        <f>407827106*-1</f>
        <v>-407827106</v>
      </c>
      <c r="H14" s="401">
        <f>2392002103*-1</f>
        <v>-2392002103</v>
      </c>
      <c r="I14" s="399">
        <v>-24282936873</v>
      </c>
    </row>
    <row r="15" spans="1:9" ht="16.5">
      <c r="A15" s="396">
        <v>4</v>
      </c>
      <c r="B15" s="397" t="s">
        <v>607</v>
      </c>
      <c r="C15" s="398">
        <v>4</v>
      </c>
      <c r="D15" s="399">
        <v>-28503648036</v>
      </c>
      <c r="E15" s="400" t="e">
        <f>#REF!</f>
        <v>#REF!</v>
      </c>
      <c r="F15" s="400"/>
      <c r="G15" s="400">
        <f>1503333*-1</f>
        <v>-1503333</v>
      </c>
      <c r="H15" s="401"/>
      <c r="I15" s="399">
        <v>-24645232898</v>
      </c>
    </row>
    <row r="16" spans="1:9" ht="16.5">
      <c r="A16" s="396">
        <v>5</v>
      </c>
      <c r="B16" s="397" t="s">
        <v>608</v>
      </c>
      <c r="C16" s="398">
        <v>5</v>
      </c>
      <c r="D16" s="399">
        <v>-7234911806</v>
      </c>
      <c r="E16" s="400" t="e">
        <f>#REF!</f>
        <v>#REF!</v>
      </c>
      <c r="F16" s="400">
        <f>47337406*-1</f>
        <v>-47337406</v>
      </c>
      <c r="G16" s="400">
        <f>50000000*-1</f>
        <v>-50000000</v>
      </c>
      <c r="H16" s="401"/>
      <c r="I16" s="399">
        <v>-1173938295</v>
      </c>
    </row>
    <row r="17" spans="1:9" ht="16.5">
      <c r="A17" s="396">
        <v>6</v>
      </c>
      <c r="B17" s="397" t="s">
        <v>609</v>
      </c>
      <c r="C17" s="398">
        <v>6</v>
      </c>
      <c r="D17" s="399">
        <v>42805039924</v>
      </c>
      <c r="E17" s="400" t="e">
        <f>#REF!</f>
        <v>#REF!</v>
      </c>
      <c r="F17" s="400">
        <v>2939220440</v>
      </c>
      <c r="G17" s="400">
        <v>1253846402</v>
      </c>
      <c r="H17" s="401"/>
      <c r="I17" s="399">
        <v>51296971892</v>
      </c>
    </row>
    <row r="18" spans="1:9" ht="16.5">
      <c r="A18" s="396">
        <v>7</v>
      </c>
      <c r="B18" s="397" t="s">
        <v>610</v>
      </c>
      <c r="C18" s="398">
        <v>7</v>
      </c>
      <c r="D18" s="399">
        <v>-187680428095</v>
      </c>
      <c r="E18" s="400" t="e">
        <f>#REF!</f>
        <v>#REF!</v>
      </c>
      <c r="F18" s="400">
        <f>3708754898*-1</f>
        <v>-3708754898</v>
      </c>
      <c r="G18" s="400">
        <f>(1147151760+40141783)*-1</f>
        <v>-1187293543</v>
      </c>
      <c r="H18" s="401">
        <f>(974258737+111374202-24036)*-1</f>
        <v>-1085608903</v>
      </c>
      <c r="I18" s="399">
        <v>-76931659715</v>
      </c>
    </row>
    <row r="19" spans="1:9" s="409" customFormat="1" ht="16.5">
      <c r="A19" s="402"/>
      <c r="B19" s="403" t="s">
        <v>611</v>
      </c>
      <c r="C19" s="404">
        <v>20</v>
      </c>
      <c r="D19" s="405">
        <v>227274969018</v>
      </c>
      <c r="E19" s="406" t="e">
        <f>SUM(E12:E18)</f>
        <v>#REF!</v>
      </c>
      <c r="F19" s="406">
        <f>SUM(F12:F18)</f>
        <v>-132476057</v>
      </c>
      <c r="G19" s="406">
        <f>SUM(G12:G18)</f>
        <v>247397690</v>
      </c>
      <c r="H19" s="407">
        <f>SUM(H12:H18)</f>
        <v>97880445</v>
      </c>
      <c r="I19" s="408">
        <v>167284919439</v>
      </c>
    </row>
    <row r="20" spans="1:9" s="414" customFormat="1" ht="18">
      <c r="A20" s="390" t="s">
        <v>460</v>
      </c>
      <c r="B20" s="410" t="s">
        <v>612</v>
      </c>
      <c r="C20" s="394"/>
      <c r="D20" s="399">
        <v>0</v>
      </c>
      <c r="E20" s="411" t="e">
        <f>#REF!</f>
        <v>#REF!</v>
      </c>
      <c r="F20" s="411"/>
      <c r="G20" s="411"/>
      <c r="H20" s="412"/>
      <c r="I20" s="413"/>
    </row>
    <row r="21" spans="1:9" ht="33">
      <c r="A21" s="396">
        <v>1</v>
      </c>
      <c r="B21" s="397" t="s">
        <v>613</v>
      </c>
      <c r="C21" s="415">
        <v>21</v>
      </c>
      <c r="D21" s="399">
        <v>-56054566060</v>
      </c>
      <c r="E21" s="400" t="e">
        <f>#REF!</f>
        <v>#REF!</v>
      </c>
      <c r="F21" s="400"/>
      <c r="G21" s="400">
        <f>238042106*-1</f>
        <v>-238042106</v>
      </c>
      <c r="H21" s="401"/>
      <c r="I21" s="399">
        <v>-53773793697</v>
      </c>
    </row>
    <row r="22" spans="1:9" ht="33">
      <c r="A22" s="396">
        <v>2</v>
      </c>
      <c r="B22" s="397" t="s">
        <v>614</v>
      </c>
      <c r="C22" s="415">
        <v>22</v>
      </c>
      <c r="D22" s="399">
        <v>163462926</v>
      </c>
      <c r="E22" s="400" t="e">
        <f>#REF!</f>
        <v>#REF!</v>
      </c>
      <c r="F22" s="400"/>
      <c r="G22" s="400"/>
      <c r="H22" s="401"/>
      <c r="I22" s="399">
        <v>2912181</v>
      </c>
    </row>
    <row r="23" spans="1:9" ht="33">
      <c r="A23" s="396">
        <v>3</v>
      </c>
      <c r="B23" s="397" t="s">
        <v>615</v>
      </c>
      <c r="C23" s="415">
        <v>23</v>
      </c>
      <c r="D23" s="399">
        <v>-451821322</v>
      </c>
      <c r="E23" s="400" t="e">
        <f>#REF!</f>
        <v>#REF!</v>
      </c>
      <c r="F23" s="400"/>
      <c r="G23" s="400"/>
      <c r="H23" s="401"/>
      <c r="I23" s="399">
        <v>-973243648</v>
      </c>
    </row>
    <row r="24" spans="1:9" ht="33">
      <c r="A24" s="396">
        <v>4</v>
      </c>
      <c r="B24" s="397" t="s">
        <v>616</v>
      </c>
      <c r="C24" s="415">
        <v>24</v>
      </c>
      <c r="D24" s="399">
        <v>416761198</v>
      </c>
      <c r="E24" s="400" t="e">
        <f>#REF!</f>
        <v>#REF!</v>
      </c>
      <c r="F24" s="400"/>
      <c r="G24" s="400"/>
      <c r="H24" s="401"/>
      <c r="I24" s="399">
        <v>88440721</v>
      </c>
    </row>
    <row r="25" spans="1:9" ht="16.5">
      <c r="A25" s="396">
        <v>5</v>
      </c>
      <c r="B25" s="397" t="s">
        <v>617</v>
      </c>
      <c r="C25" s="415">
        <v>25</v>
      </c>
      <c r="D25" s="399">
        <v>0</v>
      </c>
      <c r="E25" s="400" t="e">
        <f>#REF!</f>
        <v>#REF!</v>
      </c>
      <c r="F25" s="400"/>
      <c r="G25" s="400"/>
      <c r="H25" s="401"/>
      <c r="I25" s="399">
        <v>0</v>
      </c>
    </row>
    <row r="26" spans="1:9" ht="16.5">
      <c r="A26" s="396">
        <v>6</v>
      </c>
      <c r="B26" s="397" t="s">
        <v>618</v>
      </c>
      <c r="C26" s="415">
        <v>26</v>
      </c>
      <c r="D26" s="399">
        <v>0</v>
      </c>
      <c r="E26" s="400" t="e">
        <f>#REF!</f>
        <v>#REF!</v>
      </c>
      <c r="F26" s="400"/>
      <c r="G26" s="400"/>
      <c r="H26" s="401"/>
      <c r="I26" s="399">
        <v>0</v>
      </c>
    </row>
    <row r="27" spans="1:9" ht="16.5">
      <c r="A27" s="396">
        <v>7</v>
      </c>
      <c r="B27" s="397" t="s">
        <v>619</v>
      </c>
      <c r="C27" s="415">
        <v>27</v>
      </c>
      <c r="D27" s="399">
        <v>42951470</v>
      </c>
      <c r="E27" s="400" t="e">
        <f>#REF!</f>
        <v>#REF!</v>
      </c>
      <c r="F27" s="400">
        <v>2143913</v>
      </c>
      <c r="G27" s="400">
        <v>5238624</v>
      </c>
      <c r="H27" s="401">
        <v>4003132</v>
      </c>
      <c r="I27" s="399">
        <v>34166508</v>
      </c>
    </row>
    <row r="28" spans="1:9" s="409" customFormat="1" ht="16.5">
      <c r="A28" s="402"/>
      <c r="B28" s="403" t="s">
        <v>620</v>
      </c>
      <c r="C28" s="404">
        <v>30</v>
      </c>
      <c r="D28" s="405">
        <v>-55883211788</v>
      </c>
      <c r="E28" s="406" t="e">
        <f>SUM(E21:E27)</f>
        <v>#REF!</v>
      </c>
      <c r="F28" s="406">
        <f>SUM(F21:F27)</f>
        <v>2143913</v>
      </c>
      <c r="G28" s="406">
        <f>SUM(G21:G27)</f>
        <v>-232803482</v>
      </c>
      <c r="H28" s="407">
        <f>SUM(H21:H27)</f>
        <v>4003132</v>
      </c>
      <c r="I28" s="408">
        <v>-54621517935</v>
      </c>
    </row>
    <row r="29" spans="1:9" s="416" customFormat="1" ht="18">
      <c r="A29" s="390" t="s">
        <v>621</v>
      </c>
      <c r="B29" s="410" t="s">
        <v>622</v>
      </c>
      <c r="C29" s="394"/>
      <c r="D29" s="399">
        <v>0</v>
      </c>
      <c r="E29" s="411" t="e">
        <f>#REF!</f>
        <v>#REF!</v>
      </c>
      <c r="F29" s="411"/>
      <c r="G29" s="411"/>
      <c r="H29" s="412"/>
      <c r="I29" s="413"/>
    </row>
    <row r="30" spans="1:9" ht="33">
      <c r="A30" s="396">
        <v>1</v>
      </c>
      <c r="B30" s="397" t="s">
        <v>623</v>
      </c>
      <c r="C30" s="415">
        <v>31</v>
      </c>
      <c r="D30" s="399">
        <v>0</v>
      </c>
      <c r="E30" s="400" t="e">
        <f>#REF!</f>
        <v>#REF!</v>
      </c>
      <c r="F30" s="400">
        <v>200000000</v>
      </c>
      <c r="G30" s="400">
        <v>100000000</v>
      </c>
      <c r="H30" s="401"/>
      <c r="I30" s="399">
        <v>1250000000</v>
      </c>
    </row>
    <row r="31" spans="1:9" ht="33">
      <c r="A31" s="396">
        <v>2</v>
      </c>
      <c r="B31" s="397" t="s">
        <v>624</v>
      </c>
      <c r="C31" s="415">
        <v>32</v>
      </c>
      <c r="D31" s="399">
        <v>0</v>
      </c>
      <c r="E31" s="400" t="e">
        <f>#REF!</f>
        <v>#REF!</v>
      </c>
      <c r="F31" s="400">
        <f>460000000*-1</f>
        <v>-460000000</v>
      </c>
      <c r="G31" s="400"/>
      <c r="H31" s="401"/>
      <c r="I31" s="399">
        <v>0</v>
      </c>
    </row>
    <row r="32" spans="1:9" ht="16.5">
      <c r="A32" s="396">
        <v>3</v>
      </c>
      <c r="B32" s="397" t="s">
        <v>625</v>
      </c>
      <c r="C32" s="415">
        <v>33</v>
      </c>
      <c r="D32" s="399">
        <v>55867611637</v>
      </c>
      <c r="E32" s="400" t="e">
        <f>#REF!</f>
        <v>#REF!</v>
      </c>
      <c r="F32" s="400"/>
      <c r="G32" s="400"/>
      <c r="H32" s="401"/>
      <c r="I32" s="399">
        <v>108521355978</v>
      </c>
    </row>
    <row r="33" spans="1:9" ht="16.5">
      <c r="A33" s="396">
        <v>4</v>
      </c>
      <c r="B33" s="397" t="s">
        <v>626</v>
      </c>
      <c r="C33" s="415">
        <v>34</v>
      </c>
      <c r="D33" s="399">
        <v>-222001638769</v>
      </c>
      <c r="E33" s="400" t="e">
        <f>#REF!</f>
        <v>#REF!</v>
      </c>
      <c r="F33" s="400"/>
      <c r="G33" s="400">
        <f>50000000*-1</f>
        <v>-50000000</v>
      </c>
      <c r="H33" s="401"/>
      <c r="I33" s="399">
        <v>-217373044209</v>
      </c>
    </row>
    <row r="34" spans="1:9" ht="16.5">
      <c r="A34" s="396">
        <v>5</v>
      </c>
      <c r="B34" s="397" t="s">
        <v>627</v>
      </c>
      <c r="C34" s="415">
        <v>35</v>
      </c>
      <c r="D34" s="399">
        <v>-432725272</v>
      </c>
      <c r="E34" s="400" t="e">
        <f>#REF!</f>
        <v>#REF!</v>
      </c>
      <c r="F34" s="400"/>
      <c r="G34" s="400"/>
      <c r="H34" s="401">
        <f>150000000*-1</f>
        <v>-150000000</v>
      </c>
      <c r="I34" s="399">
        <v>-404112222</v>
      </c>
    </row>
    <row r="35" spans="1:9" ht="16.5">
      <c r="A35" s="396">
        <v>6</v>
      </c>
      <c r="B35" s="397" t="s">
        <v>628</v>
      </c>
      <c r="C35" s="415">
        <v>36</v>
      </c>
      <c r="D35" s="399">
        <v>-13980051909</v>
      </c>
      <c r="E35" s="400" t="e">
        <f>#REF!</f>
        <v>#REF!</v>
      </c>
      <c r="F35" s="400"/>
      <c r="G35" s="400">
        <f>402299600*-1</f>
        <v>-402299600</v>
      </c>
      <c r="H35" s="401"/>
      <c r="I35" s="399">
        <v>-1637813500</v>
      </c>
    </row>
    <row r="36" spans="1:9" s="409" customFormat="1" ht="16.5">
      <c r="A36" s="402"/>
      <c r="B36" s="403" t="s">
        <v>629</v>
      </c>
      <c r="C36" s="404">
        <v>40</v>
      </c>
      <c r="D36" s="405">
        <v>-180546804313</v>
      </c>
      <c r="E36" s="406" t="e">
        <f>SUM(E30:E35)</f>
        <v>#REF!</v>
      </c>
      <c r="F36" s="406">
        <f>SUM(F30:F35)</f>
        <v>-260000000</v>
      </c>
      <c r="G36" s="406">
        <f>SUM(G30:G35)</f>
        <v>-352299600</v>
      </c>
      <c r="H36" s="407">
        <f>SUM(H30:H35)</f>
        <v>-150000000</v>
      </c>
      <c r="I36" s="408">
        <v>-109643613953</v>
      </c>
    </row>
    <row r="37" spans="1:9" s="414" customFormat="1" ht="18">
      <c r="A37" s="390" t="s">
        <v>630</v>
      </c>
      <c r="B37" s="410" t="s">
        <v>631</v>
      </c>
      <c r="C37" s="417">
        <v>50</v>
      </c>
      <c r="D37" s="418">
        <v>-9155047083</v>
      </c>
      <c r="E37" s="419" t="e">
        <f>E19+E28+E36</f>
        <v>#REF!</v>
      </c>
      <c r="F37" s="419">
        <f>F19+F28+F36</f>
        <v>-390332144</v>
      </c>
      <c r="G37" s="419">
        <f>G19+G28+G36</f>
        <v>-337705392</v>
      </c>
      <c r="H37" s="420">
        <f>H19+H28+H36</f>
        <v>-48116423</v>
      </c>
      <c r="I37" s="421">
        <v>3019787551</v>
      </c>
    </row>
    <row r="38" spans="1:9" s="414" customFormat="1" ht="18">
      <c r="A38" s="390" t="s">
        <v>632</v>
      </c>
      <c r="B38" s="410" t="s">
        <v>633</v>
      </c>
      <c r="C38" s="417">
        <v>60</v>
      </c>
      <c r="D38" s="421">
        <v>63772467245</v>
      </c>
      <c r="E38" s="419" t="e">
        <f>#REF!</f>
        <v>#REF!</v>
      </c>
      <c r="F38" s="422">
        <v>828702424</v>
      </c>
      <c r="G38" s="422">
        <v>965677069</v>
      </c>
      <c r="H38" s="420">
        <v>485094345</v>
      </c>
      <c r="I38" s="418">
        <v>60752679694</v>
      </c>
    </row>
    <row r="39" spans="1:9" s="414" customFormat="1" ht="18">
      <c r="A39" s="390" t="s">
        <v>634</v>
      </c>
      <c r="B39" s="410" t="s">
        <v>635</v>
      </c>
      <c r="C39" s="417">
        <v>70</v>
      </c>
      <c r="D39" s="418">
        <v>54617420162</v>
      </c>
      <c r="E39" s="419" t="e">
        <f>E37+E38</f>
        <v>#REF!</v>
      </c>
      <c r="F39" s="419">
        <f>F37+F38</f>
        <v>438370280</v>
      </c>
      <c r="G39" s="419">
        <f>G37+G38</f>
        <v>627971677</v>
      </c>
      <c r="H39" s="420">
        <f>H37+H38</f>
        <v>436977922</v>
      </c>
      <c r="I39" s="421">
        <v>63772467245</v>
      </c>
    </row>
    <row r="40" ht="16.5">
      <c r="G40" s="377" t="e">
        <f>G39-#REF!</f>
        <v>#REF!</v>
      </c>
    </row>
    <row r="41" spans="2:9" ht="16.5">
      <c r="B41" s="472" t="s">
        <v>636</v>
      </c>
      <c r="C41" s="472"/>
      <c r="D41" s="472"/>
      <c r="E41" s="472"/>
      <c r="F41" s="472"/>
      <c r="G41" s="472"/>
      <c r="H41" s="472"/>
      <c r="I41" s="472"/>
    </row>
    <row r="42" spans="1:9" s="423" customFormat="1" ht="18">
      <c r="A42" s="466" t="s">
        <v>637</v>
      </c>
      <c r="B42" s="466"/>
      <c r="C42" s="466"/>
      <c r="D42" s="467"/>
      <c r="E42" s="467"/>
      <c r="F42" s="467"/>
      <c r="G42" s="467"/>
      <c r="H42" s="467"/>
      <c r="I42" s="467"/>
    </row>
    <row r="43" spans="2:8" ht="18">
      <c r="B43" s="424"/>
      <c r="D43" s="425"/>
      <c r="E43" s="426"/>
      <c r="F43" s="426"/>
      <c r="G43" s="426"/>
      <c r="H43" s="425"/>
    </row>
    <row r="44" spans="2:8" ht="18">
      <c r="B44" s="424"/>
      <c r="D44" s="425"/>
      <c r="E44" s="426"/>
      <c r="F44" s="426"/>
      <c r="G44" s="426"/>
      <c r="H44" s="425"/>
    </row>
    <row r="45" spans="2:8" ht="18">
      <c r="B45" s="424"/>
      <c r="D45" s="425"/>
      <c r="E45" s="426"/>
      <c r="F45" s="426"/>
      <c r="G45" s="426"/>
      <c r="H45" s="425"/>
    </row>
    <row r="46" ht="16.5">
      <c r="B46" s="424"/>
    </row>
    <row r="48" spans="1:8" ht="16.5">
      <c r="A48" s="468" t="s">
        <v>638</v>
      </c>
      <c r="B48" s="468"/>
      <c r="C48" s="468"/>
      <c r="D48" s="427"/>
      <c r="E48" s="428"/>
      <c r="F48" s="428"/>
      <c r="G48" s="428"/>
      <c r="H48" s="429"/>
    </row>
    <row r="49" spans="2:8" ht="16.5">
      <c r="B49" s="430"/>
      <c r="C49" s="431"/>
      <c r="D49" s="432"/>
      <c r="E49" s="433"/>
      <c r="F49" s="433"/>
      <c r="G49" s="433"/>
      <c r="H49" s="432"/>
    </row>
  </sheetData>
  <mergeCells count="11">
    <mergeCell ref="A1:C1"/>
    <mergeCell ref="A2:C2"/>
    <mergeCell ref="A3:C3"/>
    <mergeCell ref="A5:I5"/>
    <mergeCell ref="A42:C42"/>
    <mergeCell ref="D42:I42"/>
    <mergeCell ref="A48:C48"/>
    <mergeCell ref="A6:I6"/>
    <mergeCell ref="A7:I7"/>
    <mergeCell ref="A8:I8"/>
    <mergeCell ref="B41:I4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L575"/>
  <sheetViews>
    <sheetView workbookViewId="0" topLeftCell="A1">
      <pane ySplit="885" topLeftCell="BM1" activePane="bottomLeft" state="split"/>
      <selection pane="topLeft" activeCell="G1" sqref="G1:L1"/>
      <selection pane="bottomLeft" activeCell="A6" sqref="A6"/>
    </sheetView>
  </sheetViews>
  <sheetFormatPr defaultColWidth="9.140625" defaultRowHeight="12.75"/>
  <cols>
    <col min="1" max="1" width="39.57421875" style="4" customWidth="1"/>
    <col min="2" max="2" width="16.8515625" style="55" customWidth="1"/>
    <col min="3" max="3" width="20.00390625" style="2" customWidth="1"/>
    <col min="4" max="4" width="19.00390625" style="2" customWidth="1"/>
    <col min="5" max="5" width="15.8515625" style="55" customWidth="1"/>
    <col min="6" max="6" width="16.140625" style="154" customWidth="1"/>
    <col min="7" max="7" width="16.28125" style="154" customWidth="1"/>
    <col min="8" max="8" width="17.140625" style="154" customWidth="1"/>
    <col min="9" max="9" width="19.140625" style="154" customWidth="1"/>
    <col min="10" max="10" width="18.7109375" style="55" customWidth="1"/>
    <col min="11" max="11" width="23.57421875" style="146" customWidth="1"/>
    <col min="12" max="16384" width="41.421875" style="55" customWidth="1"/>
  </cols>
  <sheetData>
    <row r="1" spans="3:11" ht="15.75" customHeight="1">
      <c r="C1" s="475" t="s">
        <v>6</v>
      </c>
      <c r="D1" s="475"/>
      <c r="F1" s="124"/>
      <c r="G1" s="124"/>
      <c r="H1" s="124"/>
      <c r="I1" s="124"/>
      <c r="J1" s="77"/>
      <c r="K1" s="216"/>
    </row>
    <row r="2" ht="15.75">
      <c r="A2" s="5" t="s">
        <v>7</v>
      </c>
    </row>
    <row r="3" spans="1:2" ht="19.5" customHeight="1">
      <c r="A3" s="476" t="s">
        <v>677</v>
      </c>
      <c r="B3" s="476"/>
    </row>
    <row r="4" spans="1:3" ht="18" customHeight="1">
      <c r="A4" s="476" t="s">
        <v>679</v>
      </c>
      <c r="B4" s="476"/>
      <c r="C4" s="486"/>
    </row>
    <row r="5" spans="1:3" ht="15.75">
      <c r="A5" s="476"/>
      <c r="B5" s="476"/>
      <c r="C5" s="486"/>
    </row>
    <row r="6" ht="15.75">
      <c r="A6" s="3"/>
    </row>
    <row r="7" ht="18.75" customHeight="1">
      <c r="A7" s="3"/>
    </row>
    <row r="8" spans="1:4" ht="26.25" customHeight="1">
      <c r="A8" s="487" t="s">
        <v>8</v>
      </c>
      <c r="B8" s="487"/>
      <c r="C8" s="487"/>
      <c r="D8" s="55"/>
    </row>
    <row r="9" spans="1:4" ht="18.75" customHeight="1">
      <c r="A9" s="484" t="s">
        <v>528</v>
      </c>
      <c r="B9" s="485"/>
      <c r="C9" s="485"/>
      <c r="D9" s="55"/>
    </row>
    <row r="11" spans="1:2" ht="18" customHeight="1">
      <c r="A11" s="482" t="s">
        <v>9</v>
      </c>
      <c r="B11" s="482"/>
    </row>
    <row r="12" spans="1:5" ht="18" customHeight="1">
      <c r="A12" s="483" t="s">
        <v>133</v>
      </c>
      <c r="B12" s="483"/>
      <c r="C12" s="483"/>
      <c r="D12" s="483"/>
      <c r="E12" s="483"/>
    </row>
    <row r="13" ht="18" customHeight="1">
      <c r="A13" s="4" t="s">
        <v>134</v>
      </c>
    </row>
    <row r="14" spans="1:5" ht="18" customHeight="1">
      <c r="A14" s="483" t="s">
        <v>135</v>
      </c>
      <c r="B14" s="483"/>
      <c r="C14" s="483"/>
      <c r="D14" s="483"/>
      <c r="E14" s="483"/>
    </row>
    <row r="15" spans="1:5" ht="18" customHeight="1">
      <c r="A15" s="483" t="s">
        <v>136</v>
      </c>
      <c r="B15" s="483"/>
      <c r="C15" s="483"/>
      <c r="D15" s="483"/>
      <c r="E15" s="483"/>
    </row>
    <row r="16" spans="1:5" ht="18" customHeight="1">
      <c r="A16" s="6"/>
      <c r="B16" s="6"/>
      <c r="C16" s="6"/>
      <c r="D16" s="6"/>
      <c r="E16" s="6"/>
    </row>
    <row r="17" spans="1:2" ht="18" customHeight="1">
      <c r="A17" s="482" t="s">
        <v>10</v>
      </c>
      <c r="B17" s="482"/>
    </row>
    <row r="18" spans="1:5" ht="18" customHeight="1">
      <c r="A18" s="483" t="s">
        <v>515</v>
      </c>
      <c r="B18" s="483"/>
      <c r="C18" s="483"/>
      <c r="D18" s="483"/>
      <c r="E18" s="483"/>
    </row>
    <row r="19" spans="1:2" ht="18" customHeight="1">
      <c r="A19" s="4" t="s">
        <v>431</v>
      </c>
      <c r="B19" s="129" t="s">
        <v>430</v>
      </c>
    </row>
    <row r="20" ht="17.25" customHeight="1"/>
    <row r="21" ht="18.75" customHeight="1">
      <c r="A21" s="3" t="s">
        <v>11</v>
      </c>
    </row>
    <row r="22" ht="18.75" customHeight="1">
      <c r="A22" s="4" t="s">
        <v>12</v>
      </c>
    </row>
    <row r="23" spans="1:2" ht="18.75" customHeight="1">
      <c r="A23" s="483" t="s">
        <v>137</v>
      </c>
      <c r="B23" s="483"/>
    </row>
    <row r="24" spans="1:5" ht="18.75" customHeight="1">
      <c r="A24" s="483" t="s">
        <v>138</v>
      </c>
      <c r="B24" s="483"/>
      <c r="C24" s="483"/>
      <c r="D24" s="483"/>
      <c r="E24" s="483"/>
    </row>
    <row r="25" ht="18.75" customHeight="1">
      <c r="A25" s="3"/>
    </row>
    <row r="26" ht="18.75" customHeight="1">
      <c r="A26" s="3" t="s">
        <v>139</v>
      </c>
    </row>
    <row r="27" spans="1:5" ht="18.75" customHeight="1">
      <c r="A27" s="483" t="s">
        <v>13</v>
      </c>
      <c r="B27" s="483"/>
      <c r="C27" s="483"/>
      <c r="D27" s="483"/>
      <c r="E27" s="483"/>
    </row>
    <row r="28" spans="1:5" ht="18.75" customHeight="1">
      <c r="A28" s="483" t="s">
        <v>140</v>
      </c>
      <c r="B28" s="483"/>
      <c r="C28" s="483"/>
      <c r="D28" s="483"/>
      <c r="E28" s="483"/>
    </row>
    <row r="29" spans="1:5" ht="18.75" customHeight="1">
      <c r="A29" s="483" t="s">
        <v>432</v>
      </c>
      <c r="B29" s="483"/>
      <c r="C29" s="483"/>
      <c r="D29" s="483"/>
      <c r="E29" s="483"/>
    </row>
    <row r="30" spans="1:2" ht="18.75" customHeight="1">
      <c r="A30" s="483" t="s">
        <v>14</v>
      </c>
      <c r="B30" s="483"/>
    </row>
    <row r="31" spans="1:4" ht="18.75" customHeight="1">
      <c r="A31" s="483" t="s">
        <v>141</v>
      </c>
      <c r="B31" s="483"/>
      <c r="C31" s="483"/>
      <c r="D31" s="483"/>
    </row>
    <row r="32" spans="1:5" ht="18.75" customHeight="1">
      <c r="A32" s="483" t="s">
        <v>142</v>
      </c>
      <c r="B32" s="483"/>
      <c r="C32" s="483"/>
      <c r="D32" s="483"/>
      <c r="E32" s="483"/>
    </row>
    <row r="33" spans="1:5" ht="18.75" customHeight="1">
      <c r="A33" s="483" t="s">
        <v>143</v>
      </c>
      <c r="B33" s="483"/>
      <c r="C33" s="483"/>
      <c r="D33" s="483"/>
      <c r="E33" s="483"/>
    </row>
    <row r="34" ht="18.75" customHeight="1">
      <c r="A34" s="4" t="s">
        <v>15</v>
      </c>
    </row>
    <row r="35" spans="1:5" ht="18.75" customHeight="1">
      <c r="A35" s="483" t="s">
        <v>16</v>
      </c>
      <c r="B35" s="483"/>
      <c r="C35" s="483"/>
      <c r="D35" s="483"/>
      <c r="E35" s="483"/>
    </row>
    <row r="36" ht="18.75" customHeight="1">
      <c r="A36" s="7" t="s">
        <v>17</v>
      </c>
    </row>
    <row r="37" ht="18.75" customHeight="1">
      <c r="A37" s="7" t="s">
        <v>18</v>
      </c>
    </row>
    <row r="38" spans="1:5" ht="18.75" customHeight="1">
      <c r="A38" s="483" t="s">
        <v>19</v>
      </c>
      <c r="B38" s="483"/>
      <c r="C38" s="483"/>
      <c r="D38" s="483"/>
      <c r="E38" s="483"/>
    </row>
    <row r="39" spans="1:6" ht="18.75" customHeight="1">
      <c r="A39" s="483" t="s">
        <v>20</v>
      </c>
      <c r="B39" s="483"/>
      <c r="C39" s="483"/>
      <c r="D39" s="483"/>
      <c r="E39" s="483"/>
      <c r="F39" s="483"/>
    </row>
    <row r="40" spans="1:6" ht="18.75" customHeight="1">
      <c r="A40" s="483" t="s">
        <v>21</v>
      </c>
      <c r="B40" s="483"/>
      <c r="C40" s="483"/>
      <c r="D40" s="483"/>
      <c r="E40" s="483"/>
      <c r="F40" s="483"/>
    </row>
    <row r="41" ht="18.75" customHeight="1">
      <c r="A41" s="4" t="s">
        <v>22</v>
      </c>
    </row>
    <row r="42" spans="1:5" ht="18.75" customHeight="1">
      <c r="A42" s="483" t="s">
        <v>144</v>
      </c>
      <c r="B42" s="483"/>
      <c r="C42" s="483"/>
      <c r="D42" s="483"/>
      <c r="E42" s="483"/>
    </row>
    <row r="43" spans="1:4" ht="18.75" customHeight="1">
      <c r="A43" s="483" t="s">
        <v>145</v>
      </c>
      <c r="B43" s="483"/>
      <c r="C43" s="483"/>
      <c r="D43" s="483"/>
    </row>
    <row r="44" ht="18.75" customHeight="1">
      <c r="A44" s="4" t="s">
        <v>23</v>
      </c>
    </row>
    <row r="45" spans="1:5" ht="18.75" customHeight="1">
      <c r="A45" s="483" t="s">
        <v>146</v>
      </c>
      <c r="B45" s="483"/>
      <c r="C45" s="483"/>
      <c r="D45" s="483"/>
      <c r="E45" s="483"/>
    </row>
    <row r="46" spans="1:6" ht="18.75" customHeight="1">
      <c r="A46" s="483" t="s">
        <v>433</v>
      </c>
      <c r="B46" s="483"/>
      <c r="C46" s="483"/>
      <c r="D46" s="483"/>
      <c r="E46" s="483"/>
      <c r="F46" s="483"/>
    </row>
    <row r="47" spans="1:2" ht="18.75" customHeight="1">
      <c r="A47" s="483" t="s">
        <v>24</v>
      </c>
      <c r="B47" s="483"/>
    </row>
    <row r="48" spans="1:2" ht="18.75" customHeight="1">
      <c r="A48" s="483" t="s">
        <v>25</v>
      </c>
      <c r="B48" s="483"/>
    </row>
    <row r="49" spans="1:5" ht="18.75" customHeight="1">
      <c r="A49" s="483" t="s">
        <v>26</v>
      </c>
      <c r="B49" s="483"/>
      <c r="C49" s="483"/>
      <c r="D49" s="483"/>
      <c r="E49" s="483"/>
    </row>
    <row r="50" spans="1:4" ht="18.75" customHeight="1">
      <c r="A50" s="483" t="s">
        <v>27</v>
      </c>
      <c r="B50" s="483"/>
      <c r="C50" s="483"/>
      <c r="D50" s="483"/>
    </row>
    <row r="51" spans="1:2" ht="18.75" customHeight="1">
      <c r="A51" s="483" t="s">
        <v>28</v>
      </c>
      <c r="B51" s="483"/>
    </row>
    <row r="52" spans="1:5" ht="18.75" customHeight="1">
      <c r="A52" s="483" t="s">
        <v>29</v>
      </c>
      <c r="B52" s="483"/>
      <c r="C52" s="483"/>
      <c r="D52" s="483"/>
      <c r="E52" s="483"/>
    </row>
    <row r="53" spans="1:2" ht="18.75" customHeight="1">
      <c r="A53" s="483" t="s">
        <v>30</v>
      </c>
      <c r="B53" s="483"/>
    </row>
    <row r="54" ht="18.75" customHeight="1">
      <c r="A54" s="7" t="s">
        <v>434</v>
      </c>
    </row>
    <row r="55" ht="18.75" customHeight="1">
      <c r="A55" s="7" t="s">
        <v>435</v>
      </c>
    </row>
    <row r="56" ht="18.75" customHeight="1">
      <c r="A56" s="4" t="s">
        <v>31</v>
      </c>
    </row>
    <row r="57" spans="1:2" ht="18.75" customHeight="1">
      <c r="A57" s="483" t="s">
        <v>32</v>
      </c>
      <c r="B57" s="483"/>
    </row>
    <row r="58" spans="1:4" ht="18.75" customHeight="1">
      <c r="A58" s="483" t="s">
        <v>33</v>
      </c>
      <c r="B58" s="483"/>
      <c r="C58" s="483"/>
      <c r="D58" s="483"/>
    </row>
    <row r="59" ht="18.75" customHeight="1">
      <c r="A59" s="4" t="s">
        <v>34</v>
      </c>
    </row>
    <row r="60" spans="1:5" ht="18.75" customHeight="1">
      <c r="A60" s="483" t="s">
        <v>35</v>
      </c>
      <c r="B60" s="483"/>
      <c r="C60" s="483"/>
      <c r="D60" s="483"/>
      <c r="E60" s="483"/>
    </row>
    <row r="61" spans="1:5" ht="18.75" customHeight="1">
      <c r="A61" s="483" t="s">
        <v>36</v>
      </c>
      <c r="B61" s="483"/>
      <c r="C61" s="483"/>
      <c r="D61" s="483"/>
      <c r="E61" s="483"/>
    </row>
    <row r="62" spans="1:6" ht="18.75" customHeight="1">
      <c r="A62" s="483" t="s">
        <v>37</v>
      </c>
      <c r="B62" s="483"/>
      <c r="C62" s="483"/>
      <c r="D62" s="483"/>
      <c r="E62" s="483"/>
      <c r="F62" s="483"/>
    </row>
    <row r="63" spans="1:5" ht="18.75" customHeight="1">
      <c r="A63" s="483" t="s">
        <v>38</v>
      </c>
      <c r="B63" s="483"/>
      <c r="C63" s="483"/>
      <c r="D63" s="483"/>
      <c r="E63" s="483"/>
    </row>
    <row r="64" ht="18.75" customHeight="1">
      <c r="A64" s="4" t="s">
        <v>39</v>
      </c>
    </row>
    <row r="65" spans="1:7" ht="36.75" customHeight="1">
      <c r="A65" s="483" t="s">
        <v>40</v>
      </c>
      <c r="B65" s="483"/>
      <c r="C65" s="483"/>
      <c r="D65" s="483"/>
      <c r="E65" s="6"/>
      <c r="F65" s="155"/>
      <c r="G65" s="155"/>
    </row>
    <row r="66" spans="1:7" ht="18.75" customHeight="1">
      <c r="A66" s="483" t="s">
        <v>41</v>
      </c>
      <c r="B66" s="483"/>
      <c r="C66" s="483"/>
      <c r="D66" s="483"/>
      <c r="E66" s="6"/>
      <c r="F66" s="155"/>
      <c r="G66" s="156"/>
    </row>
    <row r="67" spans="1:7" ht="36" customHeight="1">
      <c r="A67" s="483" t="s">
        <v>42</v>
      </c>
      <c r="B67" s="483"/>
      <c r="C67" s="483"/>
      <c r="D67" s="483"/>
      <c r="E67" s="6"/>
      <c r="F67" s="155"/>
      <c r="G67" s="155"/>
    </row>
    <row r="68" spans="1:6" ht="18.75" customHeight="1">
      <c r="A68" s="483" t="s">
        <v>43</v>
      </c>
      <c r="B68" s="483"/>
      <c r="C68" s="483"/>
      <c r="D68" s="483"/>
      <c r="E68" s="483"/>
      <c r="F68" s="483"/>
    </row>
    <row r="69" spans="1:2" ht="18.75" customHeight="1">
      <c r="A69" s="483" t="s">
        <v>44</v>
      </c>
      <c r="B69" s="483"/>
    </row>
    <row r="70" spans="1:5" ht="18.75" customHeight="1">
      <c r="A70" s="483" t="s">
        <v>45</v>
      </c>
      <c r="B70" s="483"/>
      <c r="C70" s="483"/>
      <c r="D70" s="483"/>
      <c r="E70" s="483"/>
    </row>
    <row r="71" ht="18.75" customHeight="1">
      <c r="A71" s="4" t="s">
        <v>147</v>
      </c>
    </row>
    <row r="72" spans="1:5" ht="18.75" customHeight="1">
      <c r="A72" s="483" t="s">
        <v>148</v>
      </c>
      <c r="B72" s="483"/>
      <c r="C72" s="483"/>
      <c r="D72" s="483"/>
      <c r="E72" s="483"/>
    </row>
    <row r="73" ht="18.75" customHeight="1">
      <c r="A73" s="4" t="s">
        <v>149</v>
      </c>
    </row>
    <row r="74" spans="1:6" ht="18.75" customHeight="1">
      <c r="A74" s="483" t="s">
        <v>150</v>
      </c>
      <c r="B74" s="483"/>
      <c r="C74" s="483"/>
      <c r="D74" s="483"/>
      <c r="E74" s="483"/>
      <c r="F74" s="483"/>
    </row>
    <row r="75" ht="18.75" customHeight="1">
      <c r="A75" s="4" t="s">
        <v>46</v>
      </c>
    </row>
    <row r="76" spans="1:5" ht="18.75" customHeight="1">
      <c r="A76" s="483" t="s">
        <v>47</v>
      </c>
      <c r="B76" s="483"/>
      <c r="C76" s="483"/>
      <c r="D76" s="483"/>
      <c r="E76" s="483"/>
    </row>
    <row r="77" spans="1:5" ht="18.75" customHeight="1">
      <c r="A77" s="483" t="s">
        <v>48</v>
      </c>
      <c r="B77" s="483"/>
      <c r="C77" s="483"/>
      <c r="D77" s="483"/>
      <c r="E77" s="483"/>
    </row>
    <row r="78" spans="1:7" ht="18.75" customHeight="1">
      <c r="A78" s="483" t="s">
        <v>49</v>
      </c>
      <c r="B78" s="483"/>
      <c r="C78" s="483"/>
      <c r="D78" s="483"/>
      <c r="E78" s="483"/>
      <c r="F78" s="483"/>
      <c r="G78" s="483"/>
    </row>
    <row r="79" spans="1:5" ht="18.75" customHeight="1">
      <c r="A79" s="483" t="s">
        <v>50</v>
      </c>
      <c r="B79" s="483"/>
      <c r="C79" s="483"/>
      <c r="D79" s="483"/>
      <c r="E79" s="483"/>
    </row>
    <row r="80" spans="1:7" ht="18.75" customHeight="1">
      <c r="A80" s="483" t="s">
        <v>151</v>
      </c>
      <c r="B80" s="483"/>
      <c r="C80" s="483"/>
      <c r="D80" s="483"/>
      <c r="E80" s="483"/>
      <c r="F80" s="483"/>
      <c r="G80" s="483"/>
    </row>
    <row r="81" spans="1:6" ht="36.75" customHeight="1">
      <c r="A81" s="482" t="s">
        <v>152</v>
      </c>
      <c r="B81" s="482"/>
      <c r="C81" s="482"/>
      <c r="D81" s="482"/>
      <c r="E81" s="8"/>
      <c r="F81" s="157"/>
    </row>
    <row r="82" spans="1:11" s="57" customFormat="1" ht="17.25" customHeight="1">
      <c r="A82" s="27" t="s">
        <v>51</v>
      </c>
      <c r="B82" s="56"/>
      <c r="C82" s="28" t="s">
        <v>523</v>
      </c>
      <c r="D82" s="300" t="s">
        <v>532</v>
      </c>
      <c r="E82" s="326"/>
      <c r="F82" s="327"/>
      <c r="G82" s="327"/>
      <c r="H82" s="327"/>
      <c r="I82" s="327"/>
      <c r="J82" s="139"/>
      <c r="K82" s="147"/>
    </row>
    <row r="83" spans="1:11" s="59" customFormat="1" ht="15" customHeight="1">
      <c r="A83" s="30" t="s">
        <v>54</v>
      </c>
      <c r="B83" s="58"/>
      <c r="C83" s="31">
        <v>14146112395</v>
      </c>
      <c r="D83" s="276">
        <v>18938199612</v>
      </c>
      <c r="E83" s="305"/>
      <c r="F83" s="306"/>
      <c r="G83" s="306"/>
      <c r="H83" s="306"/>
      <c r="I83" s="306"/>
      <c r="J83" s="135"/>
      <c r="K83" s="148"/>
    </row>
    <row r="84" spans="1:11" s="59" customFormat="1" ht="15" customHeight="1">
      <c r="A84" s="30" t="s">
        <v>55</v>
      </c>
      <c r="B84" s="58"/>
      <c r="C84" s="31">
        <v>40471307767</v>
      </c>
      <c r="D84" s="276">
        <v>44834267633</v>
      </c>
      <c r="E84" s="305"/>
      <c r="F84" s="306"/>
      <c r="G84" s="306"/>
      <c r="H84" s="306"/>
      <c r="I84" s="306"/>
      <c r="J84" s="135"/>
      <c r="K84" s="148"/>
    </row>
    <row r="85" spans="1:11" s="59" customFormat="1" ht="15" customHeight="1">
      <c r="A85" s="30" t="s">
        <v>56</v>
      </c>
      <c r="B85" s="58"/>
      <c r="C85" s="31"/>
      <c r="D85" s="276"/>
      <c r="E85" s="305"/>
      <c r="F85" s="306"/>
      <c r="G85" s="306"/>
      <c r="H85" s="306"/>
      <c r="I85" s="306"/>
      <c r="J85" s="135"/>
      <c r="K85" s="148"/>
    </row>
    <row r="86" spans="1:10" ht="15" customHeight="1">
      <c r="A86" s="30" t="s">
        <v>57</v>
      </c>
      <c r="B86" s="60"/>
      <c r="C86" s="33"/>
      <c r="D86" s="278"/>
      <c r="E86" s="125"/>
      <c r="F86" s="283"/>
      <c r="G86" s="283"/>
      <c r="H86" s="283"/>
      <c r="I86" s="283"/>
      <c r="J86" s="80"/>
    </row>
    <row r="87" spans="1:10" ht="17.25" customHeight="1">
      <c r="A87" s="30" t="s">
        <v>272</v>
      </c>
      <c r="B87" s="33"/>
      <c r="C87" s="35">
        <v>54617420162</v>
      </c>
      <c r="D87" s="277">
        <v>63772467245</v>
      </c>
      <c r="E87" s="320"/>
      <c r="F87" s="321"/>
      <c r="G87" s="321"/>
      <c r="H87" s="321"/>
      <c r="I87" s="321"/>
      <c r="J87" s="182"/>
    </row>
    <row r="88" spans="1:10" ht="17.25" customHeight="1">
      <c r="A88" s="460" t="s">
        <v>153</v>
      </c>
      <c r="B88" s="460"/>
      <c r="C88" s="440" t="s">
        <v>645</v>
      </c>
      <c r="D88" s="441" t="s">
        <v>646</v>
      </c>
      <c r="E88" s="441"/>
      <c r="F88" s="321"/>
      <c r="G88" s="321"/>
      <c r="H88" s="321"/>
      <c r="I88" s="321"/>
      <c r="J88" s="182"/>
    </row>
    <row r="89" spans="1:10" ht="27" customHeight="1">
      <c r="A89" s="442"/>
      <c r="B89" s="443"/>
      <c r="C89" s="444" t="s">
        <v>668</v>
      </c>
      <c r="D89" s="444" t="s">
        <v>668</v>
      </c>
      <c r="E89" s="444"/>
      <c r="F89" s="321"/>
      <c r="G89" s="321"/>
      <c r="H89" s="321"/>
      <c r="I89" s="321"/>
      <c r="J89" s="182"/>
    </row>
    <row r="90" spans="1:10" ht="17.25" customHeight="1">
      <c r="A90" s="454" t="s">
        <v>669</v>
      </c>
      <c r="B90" s="454"/>
      <c r="C90" s="270"/>
      <c r="D90" s="445"/>
      <c r="E90" s="445"/>
      <c r="F90" s="321"/>
      <c r="G90" s="321"/>
      <c r="H90" s="321"/>
      <c r="I90" s="321"/>
      <c r="J90" s="182"/>
    </row>
    <row r="91" spans="1:10" ht="17.25" customHeight="1">
      <c r="A91" s="455" t="s">
        <v>670</v>
      </c>
      <c r="B91" s="455"/>
      <c r="C91" s="270"/>
      <c r="D91" s="445"/>
      <c r="E91" s="445"/>
      <c r="F91" s="321"/>
      <c r="G91" s="321"/>
      <c r="H91" s="321"/>
      <c r="I91" s="321"/>
      <c r="J91" s="182"/>
    </row>
    <row r="92" spans="1:10" ht="17.25" customHeight="1">
      <c r="A92" s="446" t="s">
        <v>671</v>
      </c>
      <c r="B92" s="447"/>
      <c r="C92" s="270"/>
      <c r="D92" s="445"/>
      <c r="E92" s="445"/>
      <c r="F92" s="321"/>
      <c r="G92" s="321"/>
      <c r="H92" s="321"/>
      <c r="I92" s="321"/>
      <c r="J92" s="182"/>
    </row>
    <row r="93" spans="1:10" ht="17.25" customHeight="1">
      <c r="A93" s="446" t="s">
        <v>672</v>
      </c>
      <c r="B93" s="447"/>
      <c r="C93" s="270"/>
      <c r="D93" s="445"/>
      <c r="E93" s="445"/>
      <c r="F93" s="321"/>
      <c r="G93" s="321"/>
      <c r="H93" s="321"/>
      <c r="I93" s="321"/>
      <c r="J93" s="182"/>
    </row>
    <row r="94" spans="1:10" ht="17.25" customHeight="1">
      <c r="A94" s="455" t="s">
        <v>673</v>
      </c>
      <c r="B94" s="455"/>
      <c r="C94" s="270"/>
      <c r="D94" s="445"/>
      <c r="E94" s="445"/>
      <c r="F94" s="321"/>
      <c r="G94" s="321"/>
      <c r="H94" s="321"/>
      <c r="I94" s="321"/>
      <c r="J94" s="182"/>
    </row>
    <row r="95" spans="1:10" ht="17.25" customHeight="1">
      <c r="A95" s="446" t="s">
        <v>674</v>
      </c>
      <c r="B95" s="447"/>
      <c r="C95" s="270"/>
      <c r="D95" s="445"/>
      <c r="E95" s="445"/>
      <c r="F95" s="321"/>
      <c r="G95" s="321"/>
      <c r="H95" s="321"/>
      <c r="I95" s="321"/>
      <c r="J95" s="182"/>
    </row>
    <row r="96" spans="1:10" ht="17.25" customHeight="1">
      <c r="A96" s="446" t="s">
        <v>675</v>
      </c>
      <c r="B96" s="447"/>
      <c r="C96" s="270"/>
      <c r="D96" s="445"/>
      <c r="E96" s="445"/>
      <c r="F96" s="321"/>
      <c r="G96" s="321"/>
      <c r="H96" s="321"/>
      <c r="I96" s="321"/>
      <c r="J96" s="182"/>
    </row>
    <row r="97" spans="1:10" ht="17.25" customHeight="1">
      <c r="A97" s="43"/>
      <c r="B97" s="60"/>
      <c r="C97" s="33"/>
      <c r="D97" s="34"/>
      <c r="E97" s="80"/>
      <c r="F97" s="128"/>
      <c r="G97" s="128"/>
      <c r="H97" s="128"/>
      <c r="I97" s="128"/>
      <c r="J97" s="80"/>
    </row>
    <row r="98" spans="1:12" s="61" customFormat="1" ht="17.25" customHeight="1">
      <c r="A98" s="460" t="s">
        <v>154</v>
      </c>
      <c r="B98" s="460"/>
      <c r="C98" s="28" t="s">
        <v>523</v>
      </c>
      <c r="D98" s="300" t="s">
        <v>532</v>
      </c>
      <c r="E98" s="284"/>
      <c r="F98" s="292"/>
      <c r="G98" s="292"/>
      <c r="H98" s="292"/>
      <c r="I98" s="292"/>
      <c r="J98" s="284"/>
      <c r="K98" s="293"/>
      <c r="L98" s="296"/>
    </row>
    <row r="99" spans="1:12" ht="17.25" customHeight="1">
      <c r="A99" s="488" t="s">
        <v>155</v>
      </c>
      <c r="B99" s="488"/>
      <c r="C99" s="34">
        <v>0</v>
      </c>
      <c r="D99" s="278">
        <v>0</v>
      </c>
      <c r="E99" s="125"/>
      <c r="F99" s="283"/>
      <c r="G99" s="283"/>
      <c r="H99" s="283"/>
      <c r="I99" s="283"/>
      <c r="J99" s="125"/>
      <c r="K99" s="291"/>
      <c r="L99" s="297"/>
    </row>
    <row r="100" spans="1:12" ht="17.25" customHeight="1">
      <c r="A100" s="488" t="s">
        <v>267</v>
      </c>
      <c r="B100" s="488"/>
      <c r="C100" s="34">
        <v>0</v>
      </c>
      <c r="D100" s="278">
        <v>210740000</v>
      </c>
      <c r="E100" s="125"/>
      <c r="F100" s="283"/>
      <c r="G100" s="283"/>
      <c r="H100" s="283"/>
      <c r="I100" s="283"/>
      <c r="J100" s="125"/>
      <c r="K100" s="291"/>
      <c r="L100" s="297"/>
    </row>
    <row r="101" spans="1:12" ht="17.25" customHeight="1">
      <c r="A101" s="488" t="s">
        <v>268</v>
      </c>
      <c r="B101" s="488"/>
      <c r="C101" s="34">
        <v>129927300</v>
      </c>
      <c r="D101" s="278">
        <v>0</v>
      </c>
      <c r="E101" s="125"/>
      <c r="F101" s="283"/>
      <c r="G101" s="283"/>
      <c r="H101" s="283"/>
      <c r="I101" s="283"/>
      <c r="J101" s="125"/>
      <c r="K101" s="291"/>
      <c r="L101" s="297"/>
    </row>
    <row r="102" spans="1:12" ht="17.25" customHeight="1">
      <c r="A102" s="488" t="s">
        <v>156</v>
      </c>
      <c r="B102" s="488"/>
      <c r="C102" s="34">
        <v>60252717160</v>
      </c>
      <c r="D102" s="278">
        <v>57727004887</v>
      </c>
      <c r="E102" s="125"/>
      <c r="F102" s="283"/>
      <c r="G102" s="283"/>
      <c r="H102" s="283"/>
      <c r="I102" s="283"/>
      <c r="J102" s="125"/>
      <c r="K102" s="291"/>
      <c r="L102" s="297"/>
    </row>
    <row r="103" spans="1:12" s="184" customFormat="1" ht="17.25" customHeight="1">
      <c r="A103" s="492" t="s">
        <v>58</v>
      </c>
      <c r="B103" s="459"/>
      <c r="C103" s="37">
        <v>60382644460</v>
      </c>
      <c r="D103" s="277">
        <v>57937744887</v>
      </c>
      <c r="E103" s="320"/>
      <c r="F103" s="321"/>
      <c r="G103" s="321"/>
      <c r="H103" s="321"/>
      <c r="I103" s="321"/>
      <c r="J103" s="321"/>
      <c r="K103" s="322"/>
      <c r="L103" s="323"/>
    </row>
    <row r="104" spans="1:12" s="61" customFormat="1" ht="17.25" customHeight="1">
      <c r="A104" s="460" t="s">
        <v>157</v>
      </c>
      <c r="B104" s="460"/>
      <c r="C104" s="28" t="s">
        <v>523</v>
      </c>
      <c r="D104" s="300" t="s">
        <v>532</v>
      </c>
      <c r="E104" s="284"/>
      <c r="F104" s="292"/>
      <c r="G104" s="292"/>
      <c r="H104" s="292"/>
      <c r="I104" s="292"/>
      <c r="J104" s="284"/>
      <c r="K104" s="293"/>
      <c r="L104" s="296"/>
    </row>
    <row r="105" spans="1:12" ht="15" customHeight="1">
      <c r="A105" s="488" t="s">
        <v>158</v>
      </c>
      <c r="B105" s="488"/>
      <c r="C105" s="34">
        <v>0</v>
      </c>
      <c r="D105" s="278">
        <v>0</v>
      </c>
      <c r="E105" s="125"/>
      <c r="F105" s="283"/>
      <c r="G105" s="283"/>
      <c r="H105" s="283"/>
      <c r="I105" s="283"/>
      <c r="J105" s="125"/>
      <c r="K105" s="291"/>
      <c r="L105" s="297"/>
    </row>
    <row r="106" spans="1:12" ht="15" customHeight="1">
      <c r="A106" s="488" t="s">
        <v>159</v>
      </c>
      <c r="B106" s="488"/>
      <c r="C106" s="34">
        <v>136010669159</v>
      </c>
      <c r="D106" s="278">
        <v>154260368344</v>
      </c>
      <c r="E106" s="125"/>
      <c r="F106" s="283"/>
      <c r="G106" s="283"/>
      <c r="H106" s="283"/>
      <c r="I106" s="283"/>
      <c r="J106" s="125"/>
      <c r="K106" s="291"/>
      <c r="L106" s="297"/>
    </row>
    <row r="107" spans="1:12" ht="15" customHeight="1">
      <c r="A107" s="219" t="s">
        <v>472</v>
      </c>
      <c r="B107" s="219"/>
      <c r="C107" s="34">
        <v>136010669159</v>
      </c>
      <c r="D107" s="278">
        <v>154260368344</v>
      </c>
      <c r="E107" s="125"/>
      <c r="F107" s="283"/>
      <c r="G107" s="283"/>
      <c r="H107" s="283"/>
      <c r="I107" s="283"/>
      <c r="J107" s="125"/>
      <c r="K107" s="291"/>
      <c r="L107" s="297"/>
    </row>
    <row r="108" spans="1:12" ht="15" customHeight="1">
      <c r="A108" s="219" t="s">
        <v>473</v>
      </c>
      <c r="B108" s="219"/>
      <c r="C108" s="34">
        <v>0</v>
      </c>
      <c r="D108" s="278">
        <v>0</v>
      </c>
      <c r="E108" s="125"/>
      <c r="F108" s="283"/>
      <c r="G108" s="283"/>
      <c r="H108" s="283"/>
      <c r="I108" s="283"/>
      <c r="J108" s="125"/>
      <c r="K108" s="291"/>
      <c r="L108" s="297"/>
    </row>
    <row r="109" spans="1:12" ht="15" customHeight="1">
      <c r="A109" s="488" t="s">
        <v>160</v>
      </c>
      <c r="B109" s="488"/>
      <c r="C109" s="34">
        <v>1018135723</v>
      </c>
      <c r="D109" s="278">
        <v>993508040</v>
      </c>
      <c r="E109" s="125"/>
      <c r="F109" s="283"/>
      <c r="G109" s="283"/>
      <c r="H109" s="283"/>
      <c r="I109" s="283"/>
      <c r="J109" s="125"/>
      <c r="K109" s="291"/>
      <c r="L109" s="297"/>
    </row>
    <row r="110" spans="1:12" ht="15" customHeight="1">
      <c r="A110" s="488" t="s">
        <v>161</v>
      </c>
      <c r="B110" s="488"/>
      <c r="C110" s="34">
        <v>47125672552</v>
      </c>
      <c r="D110" s="278">
        <v>58728461829</v>
      </c>
      <c r="E110" s="125"/>
      <c r="F110" s="283"/>
      <c r="G110" s="283"/>
      <c r="H110" s="283"/>
      <c r="I110" s="283"/>
      <c r="J110" s="125"/>
      <c r="K110" s="291"/>
      <c r="L110" s="297"/>
    </row>
    <row r="111" spans="1:12" ht="15" customHeight="1">
      <c r="A111" s="488" t="s">
        <v>162</v>
      </c>
      <c r="B111" s="488"/>
      <c r="C111" s="34">
        <v>6360568278</v>
      </c>
      <c r="D111" s="278">
        <v>4123822308</v>
      </c>
      <c r="E111" s="125"/>
      <c r="F111" s="283"/>
      <c r="G111" s="283"/>
      <c r="H111" s="283"/>
      <c r="I111" s="283"/>
      <c r="J111" s="125"/>
      <c r="K111" s="291"/>
      <c r="L111" s="297"/>
    </row>
    <row r="112" spans="1:12" ht="15" customHeight="1">
      <c r="A112" s="488" t="s">
        <v>163</v>
      </c>
      <c r="B112" s="488"/>
      <c r="C112" s="34">
        <v>78949874</v>
      </c>
      <c r="D112" s="278">
        <v>78193095</v>
      </c>
      <c r="E112" s="125"/>
      <c r="F112" s="283"/>
      <c r="G112" s="283"/>
      <c r="H112" s="283"/>
      <c r="I112" s="283"/>
      <c r="J112" s="125"/>
      <c r="K112" s="291"/>
      <c r="L112" s="297"/>
    </row>
    <row r="113" spans="1:12" ht="15" customHeight="1">
      <c r="A113" s="488" t="s">
        <v>164</v>
      </c>
      <c r="B113" s="488"/>
      <c r="C113" s="34">
        <v>705374764</v>
      </c>
      <c r="D113" s="278">
        <v>273854726</v>
      </c>
      <c r="E113" s="125"/>
      <c r="F113" s="283"/>
      <c r="G113" s="283"/>
      <c r="H113" s="283"/>
      <c r="I113" s="283"/>
      <c r="J113" s="125"/>
      <c r="K113" s="291"/>
      <c r="L113" s="297"/>
    </row>
    <row r="114" spans="1:12" ht="18" customHeight="1">
      <c r="A114" s="488" t="s">
        <v>273</v>
      </c>
      <c r="B114" s="488"/>
      <c r="C114" s="35">
        <v>191299370350</v>
      </c>
      <c r="D114" s="277">
        <v>218458208342</v>
      </c>
      <c r="E114" s="320"/>
      <c r="F114" s="321"/>
      <c r="G114" s="321"/>
      <c r="H114" s="321"/>
      <c r="I114" s="321"/>
      <c r="J114" s="320"/>
      <c r="K114" s="291"/>
      <c r="L114" s="297"/>
    </row>
    <row r="115" spans="1:12" ht="33" customHeight="1">
      <c r="A115" s="6" t="s">
        <v>59</v>
      </c>
      <c r="B115" s="6"/>
      <c r="C115" s="6"/>
      <c r="D115" s="6"/>
      <c r="E115" s="324"/>
      <c r="F115" s="325"/>
      <c r="G115" s="283"/>
      <c r="H115" s="283"/>
      <c r="I115" s="283"/>
      <c r="J115" s="125"/>
      <c r="K115" s="291"/>
      <c r="L115" s="297"/>
    </row>
    <row r="116" spans="1:10" ht="30" customHeight="1">
      <c r="A116" s="6" t="s">
        <v>60</v>
      </c>
      <c r="B116" s="6"/>
      <c r="C116" s="6"/>
      <c r="D116" s="6"/>
      <c r="E116" s="140"/>
      <c r="F116" s="159"/>
      <c r="G116" s="128"/>
      <c r="H116" s="128"/>
      <c r="I116" s="128"/>
      <c r="J116" s="80"/>
    </row>
    <row r="117" spans="1:10" ht="30.75" customHeight="1">
      <c r="A117" s="6" t="s">
        <v>61</v>
      </c>
      <c r="B117" s="6"/>
      <c r="C117" s="6"/>
      <c r="D117" s="6"/>
      <c r="E117" s="140"/>
      <c r="F117" s="159"/>
      <c r="G117" s="128"/>
      <c r="H117" s="128"/>
      <c r="I117" s="128"/>
      <c r="J117" s="80"/>
    </row>
    <row r="118" spans="1:10" ht="18.75" customHeight="1">
      <c r="A118" s="464" t="s">
        <v>165</v>
      </c>
      <c r="B118" s="464"/>
      <c r="E118" s="80"/>
      <c r="F118" s="128"/>
      <c r="G118" s="128"/>
      <c r="H118" s="128"/>
      <c r="I118" s="128"/>
      <c r="J118" s="80"/>
    </row>
    <row r="119" spans="1:11" s="61" customFormat="1" ht="15.75">
      <c r="A119" s="27" t="s">
        <v>168</v>
      </c>
      <c r="B119" s="62"/>
      <c r="C119" s="28" t="s">
        <v>523</v>
      </c>
      <c r="D119" s="29" t="s">
        <v>532</v>
      </c>
      <c r="E119" s="127"/>
      <c r="F119" s="158"/>
      <c r="G119" s="158"/>
      <c r="H119" s="158"/>
      <c r="I119" s="158"/>
      <c r="J119" s="127"/>
      <c r="K119" s="149"/>
    </row>
    <row r="120" spans="1:10" ht="15.75">
      <c r="A120" s="30" t="s">
        <v>62</v>
      </c>
      <c r="B120" s="60"/>
      <c r="C120" s="34">
        <v>0</v>
      </c>
      <c r="D120" s="34">
        <v>0</v>
      </c>
      <c r="E120" s="80"/>
      <c r="F120" s="128"/>
      <c r="G120" s="128"/>
      <c r="H120" s="128"/>
      <c r="I120" s="128"/>
      <c r="J120" s="80"/>
    </row>
    <row r="121" spans="1:10" ht="15.75">
      <c r="A121" s="30" t="s">
        <v>166</v>
      </c>
      <c r="B121" s="60"/>
      <c r="C121" s="34">
        <v>0</v>
      </c>
      <c r="D121" s="34">
        <v>0</v>
      </c>
      <c r="E121" s="80"/>
      <c r="F121" s="128"/>
      <c r="G121" s="128"/>
      <c r="H121" s="128"/>
      <c r="I121" s="128"/>
      <c r="J121" s="80"/>
    </row>
    <row r="122" spans="1:10" ht="15.75">
      <c r="A122" s="30" t="s">
        <v>167</v>
      </c>
      <c r="B122" s="60"/>
      <c r="C122" s="34"/>
      <c r="D122" s="34"/>
      <c r="E122" s="80"/>
      <c r="F122" s="128"/>
      <c r="G122" s="128"/>
      <c r="H122" s="128"/>
      <c r="I122" s="128"/>
      <c r="J122" s="80"/>
    </row>
    <row r="123" spans="1:12" ht="17.25" customHeight="1">
      <c r="A123" s="30" t="s">
        <v>274</v>
      </c>
      <c r="B123" s="60"/>
      <c r="C123" s="38">
        <v>0</v>
      </c>
      <c r="D123" s="278">
        <v>0</v>
      </c>
      <c r="E123" s="125"/>
      <c r="F123" s="292"/>
      <c r="G123" s="292"/>
      <c r="H123" s="292"/>
      <c r="I123" s="292"/>
      <c r="J123" s="125"/>
      <c r="K123" s="291"/>
      <c r="L123" s="297"/>
    </row>
    <row r="124" spans="1:12" s="61" customFormat="1" ht="17.25" customHeight="1">
      <c r="A124" s="27" t="s">
        <v>169</v>
      </c>
      <c r="B124" s="62"/>
      <c r="C124" s="28" t="s">
        <v>523</v>
      </c>
      <c r="D124" s="300" t="s">
        <v>532</v>
      </c>
      <c r="E124" s="284"/>
      <c r="F124" s="292"/>
      <c r="G124" s="292"/>
      <c r="H124" s="292"/>
      <c r="I124" s="292"/>
      <c r="J124" s="284"/>
      <c r="K124" s="293"/>
      <c r="L124" s="296"/>
    </row>
    <row r="125" spans="1:12" ht="17.25" customHeight="1">
      <c r="A125" s="30" t="s">
        <v>170</v>
      </c>
      <c r="B125" s="60"/>
      <c r="C125" s="34"/>
      <c r="D125" s="278"/>
      <c r="E125" s="125"/>
      <c r="F125" s="283"/>
      <c r="G125" s="283"/>
      <c r="H125" s="283"/>
      <c r="I125" s="283"/>
      <c r="J125" s="125"/>
      <c r="K125" s="291"/>
      <c r="L125" s="297"/>
    </row>
    <row r="126" spans="1:12" ht="17.25" customHeight="1">
      <c r="A126" s="30" t="s">
        <v>63</v>
      </c>
      <c r="B126" s="60"/>
      <c r="C126" s="34">
        <v>11858622</v>
      </c>
      <c r="D126" s="278">
        <v>0</v>
      </c>
      <c r="E126" s="125"/>
      <c r="F126" s="283"/>
      <c r="G126" s="283"/>
      <c r="H126" s="283"/>
      <c r="I126" s="283"/>
      <c r="J126" s="125"/>
      <c r="K126" s="291"/>
      <c r="L126" s="297"/>
    </row>
    <row r="127" spans="1:12" s="61" customFormat="1" ht="17.25" customHeight="1">
      <c r="A127" s="27" t="s">
        <v>171</v>
      </c>
      <c r="B127" s="62"/>
      <c r="C127" s="35">
        <v>79625339</v>
      </c>
      <c r="D127" s="277">
        <v>83028999</v>
      </c>
      <c r="E127" s="284"/>
      <c r="F127" s="292"/>
      <c r="G127" s="292"/>
      <c r="H127" s="292"/>
      <c r="I127" s="292"/>
      <c r="J127" s="284"/>
      <c r="K127" s="293"/>
      <c r="L127" s="296"/>
    </row>
    <row r="128" spans="1:12" ht="17.25" customHeight="1">
      <c r="A128" s="30" t="s">
        <v>172</v>
      </c>
      <c r="B128" s="60"/>
      <c r="C128" s="34">
        <v>0</v>
      </c>
      <c r="D128" s="278">
        <v>0</v>
      </c>
      <c r="E128" s="125"/>
      <c r="F128" s="283"/>
      <c r="G128" s="283"/>
      <c r="H128" s="283"/>
      <c r="I128" s="283"/>
      <c r="J128" s="125"/>
      <c r="K128" s="291"/>
      <c r="L128" s="297"/>
    </row>
    <row r="129" spans="1:12" ht="17.25" customHeight="1">
      <c r="A129" s="30" t="s">
        <v>461</v>
      </c>
      <c r="B129" s="60"/>
      <c r="C129" s="34">
        <v>0</v>
      </c>
      <c r="D129" s="278">
        <v>0</v>
      </c>
      <c r="E129" s="125"/>
      <c r="F129" s="283"/>
      <c r="G129" s="283"/>
      <c r="H129" s="283"/>
      <c r="I129" s="283"/>
      <c r="J129" s="125"/>
      <c r="K129" s="291"/>
      <c r="L129" s="297"/>
    </row>
    <row r="130" spans="1:12" ht="17.25" customHeight="1">
      <c r="A130" s="30" t="s">
        <v>173</v>
      </c>
      <c r="B130" s="60"/>
      <c r="C130" s="34">
        <v>0</v>
      </c>
      <c r="D130" s="295">
        <v>0</v>
      </c>
      <c r="E130" s="125"/>
      <c r="F130" s="283"/>
      <c r="G130" s="283"/>
      <c r="H130" s="283"/>
      <c r="I130" s="283"/>
      <c r="J130" s="125"/>
      <c r="K130" s="291"/>
      <c r="L130" s="297"/>
    </row>
    <row r="131" spans="1:12" ht="17.25" customHeight="1">
      <c r="A131" s="30" t="s">
        <v>174</v>
      </c>
      <c r="B131" s="60"/>
      <c r="C131" s="34">
        <v>79625339</v>
      </c>
      <c r="D131" s="278">
        <v>83028999</v>
      </c>
      <c r="E131" s="125"/>
      <c r="F131" s="283"/>
      <c r="G131" s="283"/>
      <c r="H131" s="283"/>
      <c r="I131" s="283"/>
      <c r="J131" s="125"/>
      <c r="K131" s="291"/>
      <c r="L131" s="297"/>
    </row>
    <row r="132" spans="1:12" ht="17.25" customHeight="1">
      <c r="A132" s="30"/>
      <c r="B132" s="60"/>
      <c r="C132" s="34"/>
      <c r="D132" s="278"/>
      <c r="E132" s="125"/>
      <c r="F132" s="283"/>
      <c r="G132" s="283"/>
      <c r="H132" s="283"/>
      <c r="I132" s="283"/>
      <c r="J132" s="125"/>
      <c r="K132" s="291"/>
      <c r="L132" s="297"/>
    </row>
    <row r="133" spans="1:12" ht="17.25" customHeight="1">
      <c r="A133" s="328" t="s">
        <v>533</v>
      </c>
      <c r="B133" s="329"/>
      <c r="C133" s="330"/>
      <c r="D133" s="330"/>
      <c r="E133" s="329"/>
      <c r="F133" s="329"/>
      <c r="G133" s="329"/>
      <c r="H133" s="329"/>
      <c r="I133" s="329"/>
      <c r="J133" s="329"/>
      <c r="K133" s="291"/>
      <c r="L133" s="297"/>
    </row>
    <row r="134" spans="1:12" ht="17.25" customHeight="1">
      <c r="A134" s="331"/>
      <c r="B134" s="332"/>
      <c r="C134" s="332"/>
      <c r="D134" s="333"/>
      <c r="E134" s="332"/>
      <c r="F134" s="332"/>
      <c r="G134" s="332"/>
      <c r="H134" s="332"/>
      <c r="I134" s="332"/>
      <c r="J134" s="332"/>
      <c r="K134" s="291"/>
      <c r="L134" s="297"/>
    </row>
    <row r="135" spans="1:12" ht="17.25" customHeight="1">
      <c r="A135" s="477" t="s">
        <v>71</v>
      </c>
      <c r="B135" s="477" t="s">
        <v>534</v>
      </c>
      <c r="C135" s="452" t="s">
        <v>535</v>
      </c>
      <c r="D135" s="453"/>
      <c r="E135" s="452" t="s">
        <v>536</v>
      </c>
      <c r="F135" s="453"/>
      <c r="G135" s="452" t="s">
        <v>537</v>
      </c>
      <c r="H135" s="453"/>
      <c r="I135" s="477" t="s">
        <v>538</v>
      </c>
      <c r="J135" s="477" t="s">
        <v>539</v>
      </c>
      <c r="K135" s="332"/>
      <c r="L135" s="291"/>
    </row>
    <row r="136" spans="1:12" ht="17.25" customHeight="1">
      <c r="A136" s="477"/>
      <c r="B136" s="477"/>
      <c r="C136" s="334" t="s">
        <v>540</v>
      </c>
      <c r="D136" s="334" t="s">
        <v>541</v>
      </c>
      <c r="E136" s="334" t="s">
        <v>540</v>
      </c>
      <c r="F136" s="334" t="s">
        <v>541</v>
      </c>
      <c r="G136" s="334" t="s">
        <v>540</v>
      </c>
      <c r="H136" s="334" t="s">
        <v>541</v>
      </c>
      <c r="I136" s="477"/>
      <c r="J136" s="477"/>
      <c r="K136" s="332"/>
      <c r="L136" s="291"/>
    </row>
    <row r="137" spans="1:12" ht="17.25" customHeight="1">
      <c r="A137" s="335" t="s">
        <v>542</v>
      </c>
      <c r="B137" s="336"/>
      <c r="C137" s="336"/>
      <c r="D137" s="336"/>
      <c r="E137" s="336"/>
      <c r="F137" s="336"/>
      <c r="G137" s="336"/>
      <c r="H137" s="336"/>
      <c r="I137" s="336"/>
      <c r="J137" s="336"/>
      <c r="K137" s="332"/>
      <c r="L137" s="291"/>
    </row>
    <row r="138" spans="1:12" ht="17.25" customHeight="1">
      <c r="A138" s="337" t="s">
        <v>543</v>
      </c>
      <c r="B138" s="337">
        <v>498394061421.29395</v>
      </c>
      <c r="C138" s="337">
        <v>575161702178.689</v>
      </c>
      <c r="D138" s="337">
        <v>22740619197</v>
      </c>
      <c r="E138" s="337">
        <v>26745735459</v>
      </c>
      <c r="F138" s="337">
        <v>257639638</v>
      </c>
      <c r="G138" s="337">
        <v>6830301931</v>
      </c>
      <c r="H138" s="337">
        <v>27727273</v>
      </c>
      <c r="I138" s="337">
        <v>21221687413</v>
      </c>
      <c r="J138" s="337">
        <v>1151379474510.983</v>
      </c>
      <c r="K138" s="338"/>
      <c r="L138" s="291"/>
    </row>
    <row r="139" spans="1:12" ht="17.25" customHeight="1">
      <c r="A139" s="339" t="s">
        <v>544</v>
      </c>
      <c r="B139" s="339">
        <v>3126814773</v>
      </c>
      <c r="C139" s="339">
        <v>3165529054</v>
      </c>
      <c r="D139" s="339">
        <v>0</v>
      </c>
      <c r="E139" s="339">
        <v>2387648454</v>
      </c>
      <c r="F139" s="339">
        <v>0</v>
      </c>
      <c r="G139" s="339">
        <v>116639545</v>
      </c>
      <c r="H139" s="339">
        <v>0</v>
      </c>
      <c r="I139" s="339">
        <v>1750000000</v>
      </c>
      <c r="J139" s="339">
        <v>10546631826</v>
      </c>
      <c r="K139" s="333"/>
      <c r="L139" s="291"/>
    </row>
    <row r="140" spans="1:12" ht="17.25" customHeight="1">
      <c r="A140" s="339" t="s">
        <v>545</v>
      </c>
      <c r="B140" s="339">
        <v>4964399979</v>
      </c>
      <c r="C140" s="339">
        <v>38778077969</v>
      </c>
      <c r="D140" s="339">
        <v>0</v>
      </c>
      <c r="E140" s="339">
        <v>0</v>
      </c>
      <c r="F140" s="339">
        <v>0</v>
      </c>
      <c r="G140" s="339">
        <v>0</v>
      </c>
      <c r="H140" s="339">
        <v>0</v>
      </c>
      <c r="I140" s="339">
        <v>0</v>
      </c>
      <c r="J140" s="339">
        <v>43742477948</v>
      </c>
      <c r="K140" s="333"/>
      <c r="L140" s="291"/>
    </row>
    <row r="141" spans="1:12" ht="17.25" customHeight="1">
      <c r="A141" s="339" t="s">
        <v>546</v>
      </c>
      <c r="B141" s="339">
        <v>72786626</v>
      </c>
      <c r="C141" s="339">
        <v>0</v>
      </c>
      <c r="D141" s="339">
        <v>0</v>
      </c>
      <c r="E141" s="339">
        <v>0</v>
      </c>
      <c r="F141" s="339">
        <v>0</v>
      </c>
      <c r="G141" s="339">
        <v>0</v>
      </c>
      <c r="H141" s="339">
        <v>0</v>
      </c>
      <c r="I141" s="339">
        <v>0</v>
      </c>
      <c r="J141" s="339">
        <v>72786626</v>
      </c>
      <c r="K141" s="333"/>
      <c r="L141" s="291"/>
    </row>
    <row r="142" spans="1:12" ht="17.25" customHeight="1">
      <c r="A142" s="339" t="s">
        <v>547</v>
      </c>
      <c r="B142" s="339">
        <v>0</v>
      </c>
      <c r="C142" s="339">
        <v>0</v>
      </c>
      <c r="D142" s="339">
        <v>0</v>
      </c>
      <c r="E142" s="339">
        <v>0</v>
      </c>
      <c r="F142" s="339">
        <v>0</v>
      </c>
      <c r="G142" s="339">
        <v>0</v>
      </c>
      <c r="H142" s="339">
        <v>0</v>
      </c>
      <c r="I142" s="339">
        <v>0</v>
      </c>
      <c r="J142" s="339">
        <v>0</v>
      </c>
      <c r="K142" s="333"/>
      <c r="L142" s="291"/>
    </row>
    <row r="143" spans="1:12" ht="17.25" customHeight="1">
      <c r="A143" s="339" t="s">
        <v>548</v>
      </c>
      <c r="B143" s="339">
        <v>9963766</v>
      </c>
      <c r="C143" s="339">
        <v>4054425402</v>
      </c>
      <c r="D143" s="339">
        <v>0</v>
      </c>
      <c r="E143" s="339">
        <v>12560006799</v>
      </c>
      <c r="F143" s="339">
        <v>0</v>
      </c>
      <c r="G143" s="339">
        <v>148965655</v>
      </c>
      <c r="H143" s="339">
        <v>0</v>
      </c>
      <c r="I143" s="339">
        <v>0</v>
      </c>
      <c r="J143" s="339">
        <v>16773361622</v>
      </c>
      <c r="K143" s="333"/>
      <c r="L143" s="291"/>
    </row>
    <row r="144" spans="1:12" ht="17.25" customHeight="1">
      <c r="A144" s="339" t="s">
        <v>549</v>
      </c>
      <c r="B144" s="339">
        <v>0</v>
      </c>
      <c r="C144" s="339">
        <v>707038000</v>
      </c>
      <c r="D144" s="339">
        <v>0</v>
      </c>
      <c r="E144" s="339">
        <v>0</v>
      </c>
      <c r="F144" s="339">
        <v>0</v>
      </c>
      <c r="G144" s="339">
        <v>0</v>
      </c>
      <c r="H144" s="339">
        <v>0</v>
      </c>
      <c r="I144" s="339">
        <v>0</v>
      </c>
      <c r="J144" s="339">
        <v>707038000</v>
      </c>
      <c r="K144" s="333"/>
      <c r="L144" s="291"/>
    </row>
    <row r="145" spans="1:12" ht="17.25" customHeight="1">
      <c r="A145" s="337" t="s">
        <v>550</v>
      </c>
      <c r="B145" s="337">
        <v>506548099033.29395</v>
      </c>
      <c r="C145" s="337">
        <v>612343845799.689</v>
      </c>
      <c r="D145" s="337">
        <v>22740619197</v>
      </c>
      <c r="E145" s="337">
        <v>16573377114</v>
      </c>
      <c r="F145" s="337">
        <v>257639638</v>
      </c>
      <c r="G145" s="337">
        <v>6797975821</v>
      </c>
      <c r="H145" s="337">
        <v>27727273</v>
      </c>
      <c r="I145" s="337">
        <v>22971687413</v>
      </c>
      <c r="J145" s="337">
        <v>1188260971288.983</v>
      </c>
      <c r="K145" s="338"/>
      <c r="L145" s="291"/>
    </row>
    <row r="146" spans="1:12" ht="17.25" customHeight="1">
      <c r="A146" s="340" t="s">
        <v>551</v>
      </c>
      <c r="B146" s="336"/>
      <c r="C146" s="336"/>
      <c r="D146" s="336"/>
      <c r="E146" s="336"/>
      <c r="F146" s="336"/>
      <c r="G146" s="336"/>
      <c r="H146" s="336"/>
      <c r="I146" s="336"/>
      <c r="J146" s="336"/>
      <c r="K146" s="333"/>
      <c r="L146" s="291"/>
    </row>
    <row r="147" spans="1:12" ht="17.25" customHeight="1">
      <c r="A147" s="337" t="s">
        <v>543</v>
      </c>
      <c r="B147" s="337">
        <v>143685420150</v>
      </c>
      <c r="C147" s="337">
        <v>229031591731</v>
      </c>
      <c r="D147" s="337">
        <v>15305982422</v>
      </c>
      <c r="E147" s="337">
        <v>15846377346</v>
      </c>
      <c r="F147" s="337">
        <v>10734984</v>
      </c>
      <c r="G147" s="337">
        <v>4789202212</v>
      </c>
      <c r="H147" s="337">
        <v>17510104</v>
      </c>
      <c r="I147" s="337">
        <v>1580773390</v>
      </c>
      <c r="J147" s="341">
        <v>410267592340</v>
      </c>
      <c r="K147" s="338"/>
      <c r="L147" s="291"/>
    </row>
    <row r="148" spans="1:12" ht="17.25" customHeight="1">
      <c r="A148" s="339" t="s">
        <v>552</v>
      </c>
      <c r="B148" s="339">
        <v>9183591694</v>
      </c>
      <c r="C148" s="339">
        <v>15975776997</v>
      </c>
      <c r="D148" s="339">
        <v>0</v>
      </c>
      <c r="E148" s="339">
        <v>571868815</v>
      </c>
      <c r="F148" s="339">
        <v>0</v>
      </c>
      <c r="G148" s="339">
        <v>251938470</v>
      </c>
      <c r="H148" s="339">
        <v>1421720</v>
      </c>
      <c r="I148" s="339">
        <v>580862569</v>
      </c>
      <c r="J148" s="339">
        <v>26565460265</v>
      </c>
      <c r="K148" s="333"/>
      <c r="L148" s="291"/>
    </row>
    <row r="149" spans="1:12" ht="17.25" customHeight="1">
      <c r="A149" s="339" t="s">
        <v>546</v>
      </c>
      <c r="B149" s="339">
        <v>0</v>
      </c>
      <c r="C149" s="339">
        <v>0</v>
      </c>
      <c r="D149" s="339">
        <v>0</v>
      </c>
      <c r="E149" s="339">
        <v>0</v>
      </c>
      <c r="F149" s="339">
        <v>0</v>
      </c>
      <c r="G149" s="339">
        <v>0</v>
      </c>
      <c r="H149" s="339">
        <v>0</v>
      </c>
      <c r="I149" s="339">
        <v>0</v>
      </c>
      <c r="J149" s="339">
        <v>0</v>
      </c>
      <c r="K149" s="333"/>
      <c r="L149" s="291"/>
    </row>
    <row r="150" spans="1:12" ht="17.25" customHeight="1">
      <c r="A150" s="339" t="s">
        <v>553</v>
      </c>
      <c r="B150" s="339">
        <v>0</v>
      </c>
      <c r="C150" s="339">
        <v>0</v>
      </c>
      <c r="D150" s="339">
        <v>0</v>
      </c>
      <c r="E150" s="339">
        <v>0</v>
      </c>
      <c r="F150" s="339">
        <v>0</v>
      </c>
      <c r="G150" s="339">
        <v>0</v>
      </c>
      <c r="H150" s="339">
        <v>0</v>
      </c>
      <c r="I150" s="339">
        <v>0</v>
      </c>
      <c r="J150" s="339">
        <v>0</v>
      </c>
      <c r="K150" s="333"/>
      <c r="L150" s="291"/>
    </row>
    <row r="151" spans="1:12" ht="17.25" customHeight="1">
      <c r="A151" s="339" t="s">
        <v>548</v>
      </c>
      <c r="B151" s="339">
        <v>9963766</v>
      </c>
      <c r="C151" s="339">
        <v>2702147325</v>
      </c>
      <c r="D151" s="339">
        <v>0</v>
      </c>
      <c r="E151" s="339">
        <v>9199700596</v>
      </c>
      <c r="F151" s="339">
        <v>0</v>
      </c>
      <c r="G151" s="339">
        <v>148965655</v>
      </c>
      <c r="H151" s="339">
        <v>0</v>
      </c>
      <c r="I151" s="339">
        <v>0</v>
      </c>
      <c r="J151" s="339">
        <v>12060777342</v>
      </c>
      <c r="K151" s="333"/>
      <c r="L151" s="291"/>
    </row>
    <row r="152" spans="1:12" ht="17.25" customHeight="1">
      <c r="A152" s="339" t="s">
        <v>549</v>
      </c>
      <c r="B152" s="339">
        <v>0</v>
      </c>
      <c r="C152" s="339">
        <v>687767530</v>
      </c>
      <c r="D152" s="339">
        <v>0</v>
      </c>
      <c r="E152" s="339">
        <v>0</v>
      </c>
      <c r="F152" s="339">
        <v>0</v>
      </c>
      <c r="G152" s="339">
        <v>0</v>
      </c>
      <c r="H152" s="339">
        <v>0</v>
      </c>
      <c r="I152" s="339">
        <v>0</v>
      </c>
      <c r="J152" s="339">
        <v>687767530</v>
      </c>
      <c r="K152" s="333"/>
      <c r="L152" s="291"/>
    </row>
    <row r="153" spans="1:12" ht="17.25" customHeight="1">
      <c r="A153" s="337" t="s">
        <v>550</v>
      </c>
      <c r="B153" s="337">
        <v>152859048078</v>
      </c>
      <c r="C153" s="337">
        <v>241617453873</v>
      </c>
      <c r="D153" s="337">
        <v>15305982422</v>
      </c>
      <c r="E153" s="337">
        <v>7218545565</v>
      </c>
      <c r="F153" s="337">
        <v>10734984</v>
      </c>
      <c r="G153" s="337">
        <v>4892175027</v>
      </c>
      <c r="H153" s="337">
        <v>18931824</v>
      </c>
      <c r="I153" s="337">
        <v>2161635959</v>
      </c>
      <c r="J153" s="337">
        <v>424084507732</v>
      </c>
      <c r="K153" s="338"/>
      <c r="L153" s="291"/>
    </row>
    <row r="154" spans="1:12" ht="17.25" customHeight="1">
      <c r="A154" s="340" t="s">
        <v>554</v>
      </c>
      <c r="B154" s="336"/>
      <c r="C154" s="336"/>
      <c r="D154" s="336"/>
      <c r="E154" s="336"/>
      <c r="F154" s="336"/>
      <c r="G154" s="336"/>
      <c r="H154" s="336"/>
      <c r="I154" s="336"/>
      <c r="J154" s="336"/>
      <c r="K154" s="333"/>
      <c r="L154" s="291"/>
    </row>
    <row r="155" spans="1:12" ht="17.25" customHeight="1">
      <c r="A155" s="337" t="s">
        <v>555</v>
      </c>
      <c r="B155" s="337">
        <v>354708641271.29395</v>
      </c>
      <c r="C155" s="337">
        <v>346130110447.68896</v>
      </c>
      <c r="D155" s="337">
        <v>7434636775</v>
      </c>
      <c r="E155" s="337">
        <v>10899358113</v>
      </c>
      <c r="F155" s="337">
        <v>246904654</v>
      </c>
      <c r="G155" s="337">
        <v>2041099719</v>
      </c>
      <c r="H155" s="337">
        <v>10217169</v>
      </c>
      <c r="I155" s="337">
        <v>19640914023</v>
      </c>
      <c r="J155" s="337">
        <v>741111882170.9829</v>
      </c>
      <c r="K155" s="342"/>
      <c r="L155" s="291"/>
    </row>
    <row r="156" spans="1:12" ht="17.25" customHeight="1">
      <c r="A156" s="337" t="s">
        <v>556</v>
      </c>
      <c r="B156" s="337">
        <v>353689050955.29395</v>
      </c>
      <c r="C156" s="337">
        <v>370726391926.68896</v>
      </c>
      <c r="D156" s="337">
        <v>7434636775</v>
      </c>
      <c r="E156" s="337">
        <v>9354831549</v>
      </c>
      <c r="F156" s="337">
        <v>246904654</v>
      </c>
      <c r="G156" s="337">
        <v>1905800794</v>
      </c>
      <c r="H156" s="337">
        <v>8795449</v>
      </c>
      <c r="I156" s="337">
        <v>20810051454</v>
      </c>
      <c r="J156" s="337">
        <v>764176463556.9829</v>
      </c>
      <c r="K156" s="342"/>
      <c r="L156" s="291"/>
    </row>
    <row r="157" spans="1:12" ht="17.25" customHeight="1">
      <c r="A157" s="343"/>
      <c r="B157" s="333"/>
      <c r="C157" s="333"/>
      <c r="D157" s="333"/>
      <c r="E157" s="333"/>
      <c r="F157" s="333"/>
      <c r="G157" s="333"/>
      <c r="H157" s="333"/>
      <c r="I157" s="333"/>
      <c r="J157" s="333"/>
      <c r="K157" s="291"/>
      <c r="L157" s="297"/>
    </row>
    <row r="158" spans="1:12" ht="17.25" customHeight="1">
      <c r="A158" s="343"/>
      <c r="B158" s="333"/>
      <c r="C158" s="333"/>
      <c r="D158" s="333"/>
      <c r="E158" s="333"/>
      <c r="F158" s="333"/>
      <c r="G158" s="333"/>
      <c r="H158" s="333"/>
      <c r="I158" s="333"/>
      <c r="J158" s="333"/>
      <c r="K158" s="291"/>
      <c r="L158" s="297"/>
    </row>
    <row r="159" spans="1:12" ht="17.25" customHeight="1">
      <c r="A159" s="344" t="s">
        <v>557</v>
      </c>
      <c r="B159" s="333"/>
      <c r="C159" s="333"/>
      <c r="D159" s="333"/>
      <c r="E159" s="333"/>
      <c r="F159" s="333"/>
      <c r="G159" s="333"/>
      <c r="H159" s="333"/>
      <c r="I159" s="333"/>
      <c r="J159" s="333"/>
      <c r="K159" s="291"/>
      <c r="L159" s="297"/>
    </row>
    <row r="160" spans="1:12" ht="17.25" customHeight="1">
      <c r="A160" s="344" t="s">
        <v>558</v>
      </c>
      <c r="B160" s="333"/>
      <c r="C160" s="333"/>
      <c r="D160" s="333"/>
      <c r="E160" s="333"/>
      <c r="F160" s="333"/>
      <c r="G160" s="333"/>
      <c r="H160" s="333"/>
      <c r="I160" s="333"/>
      <c r="J160" s="333"/>
      <c r="K160" s="291"/>
      <c r="L160" s="297"/>
    </row>
    <row r="161" spans="1:12" ht="17.25" customHeight="1">
      <c r="A161" s="344" t="s">
        <v>559</v>
      </c>
      <c r="B161" s="333"/>
      <c r="C161" s="333"/>
      <c r="D161" s="333"/>
      <c r="E161" s="333"/>
      <c r="F161" s="333"/>
      <c r="G161" s="333"/>
      <c r="H161" s="333"/>
      <c r="I161" s="333"/>
      <c r="J161" s="333"/>
      <c r="K161" s="291"/>
      <c r="L161" s="297"/>
    </row>
    <row r="162" spans="1:12" ht="17.25" customHeight="1">
      <c r="A162" s="344" t="s">
        <v>560</v>
      </c>
      <c r="B162" s="333"/>
      <c r="C162" s="333"/>
      <c r="D162" s="333"/>
      <c r="E162" s="333"/>
      <c r="F162" s="333"/>
      <c r="G162" s="333"/>
      <c r="H162" s="333"/>
      <c r="I162" s="333"/>
      <c r="J162" s="333"/>
      <c r="K162" s="291"/>
      <c r="L162" s="297"/>
    </row>
    <row r="163" spans="1:12" ht="17.25" customHeight="1">
      <c r="A163" s="344"/>
      <c r="B163" s="333"/>
      <c r="C163" s="333"/>
      <c r="D163" s="333"/>
      <c r="E163" s="333"/>
      <c r="F163" s="333"/>
      <c r="G163" s="333"/>
      <c r="H163" s="333"/>
      <c r="I163" s="333"/>
      <c r="J163" s="333"/>
      <c r="K163" s="291"/>
      <c r="L163" s="297"/>
    </row>
    <row r="164" spans="1:12" ht="17.25" customHeight="1">
      <c r="A164" s="344"/>
      <c r="B164" s="333"/>
      <c r="C164" s="333"/>
      <c r="D164" s="333"/>
      <c r="E164" s="333"/>
      <c r="F164" s="333"/>
      <c r="G164" s="333"/>
      <c r="H164" s="333"/>
      <c r="I164" s="333"/>
      <c r="J164" s="333"/>
      <c r="K164" s="291"/>
      <c r="L164" s="297"/>
    </row>
    <row r="165" spans="1:12" ht="17.25" customHeight="1">
      <c r="A165" s="344"/>
      <c r="B165" s="333"/>
      <c r="C165" s="333"/>
      <c r="D165" s="333"/>
      <c r="E165" s="333"/>
      <c r="F165" s="333"/>
      <c r="G165" s="333"/>
      <c r="H165" s="333"/>
      <c r="I165" s="333"/>
      <c r="J165" s="333"/>
      <c r="K165" s="291"/>
      <c r="L165" s="297"/>
    </row>
    <row r="166" spans="1:12" ht="17.25" customHeight="1">
      <c r="A166" s="344"/>
      <c r="B166" s="333"/>
      <c r="C166" s="333"/>
      <c r="D166" s="333"/>
      <c r="E166" s="333"/>
      <c r="F166" s="333"/>
      <c r="G166" s="333"/>
      <c r="H166" s="333"/>
      <c r="I166" s="333"/>
      <c r="J166" s="333"/>
      <c r="K166" s="291"/>
      <c r="L166" s="297"/>
    </row>
    <row r="167" spans="1:12" ht="17.25" customHeight="1">
      <c r="A167" s="344"/>
      <c r="B167" s="333"/>
      <c r="C167" s="333"/>
      <c r="D167" s="333"/>
      <c r="E167" s="333"/>
      <c r="F167" s="333"/>
      <c r="G167" s="333"/>
      <c r="H167" s="333"/>
      <c r="I167" s="333"/>
      <c r="J167" s="333"/>
      <c r="K167" s="291"/>
      <c r="L167" s="297"/>
    </row>
    <row r="168" spans="1:12" ht="17.25" customHeight="1">
      <c r="A168" s="345" t="s">
        <v>561</v>
      </c>
      <c r="B168" s="330"/>
      <c r="C168" s="330"/>
      <c r="D168" s="330"/>
      <c r="E168" s="330"/>
      <c r="F168" s="330"/>
      <c r="G168" s="330"/>
      <c r="H168" s="330"/>
      <c r="I168" s="330"/>
      <c r="J168" s="330"/>
      <c r="K168" s="291"/>
      <c r="L168" s="297"/>
    </row>
    <row r="169" spans="1:12" ht="17.25" customHeight="1">
      <c r="A169" s="343"/>
      <c r="B169" s="333"/>
      <c r="C169" s="333"/>
      <c r="D169" s="333"/>
      <c r="E169" s="333"/>
      <c r="F169" s="333"/>
      <c r="G169" s="333"/>
      <c r="H169" s="333"/>
      <c r="I169" s="333"/>
      <c r="J169" s="333"/>
      <c r="K169" s="291"/>
      <c r="L169" s="297"/>
    </row>
    <row r="170" spans="1:12" ht="17.25" customHeight="1">
      <c r="A170" s="456" t="s">
        <v>71</v>
      </c>
      <c r="B170" s="456" t="s">
        <v>535</v>
      </c>
      <c r="C170" s="456"/>
      <c r="D170" s="456" t="s">
        <v>562</v>
      </c>
      <c r="E170" s="457" t="s">
        <v>538</v>
      </c>
      <c r="F170" s="457" t="s">
        <v>538</v>
      </c>
      <c r="G170" s="457" t="s">
        <v>539</v>
      </c>
      <c r="H170" s="346"/>
      <c r="I170" s="449"/>
      <c r="J170" s="347"/>
      <c r="K170" s="291"/>
      <c r="L170" s="297"/>
    </row>
    <row r="171" spans="1:12" ht="17.25" customHeight="1">
      <c r="A171" s="456"/>
      <c r="B171" s="334" t="s">
        <v>540</v>
      </c>
      <c r="C171" s="334" t="s">
        <v>541</v>
      </c>
      <c r="D171" s="456"/>
      <c r="E171" s="458"/>
      <c r="F171" s="458"/>
      <c r="G171" s="458"/>
      <c r="H171" s="346"/>
      <c r="I171" s="449"/>
      <c r="J171" s="347"/>
      <c r="K171" s="291"/>
      <c r="L171" s="297"/>
    </row>
    <row r="172" spans="1:12" ht="17.25" customHeight="1">
      <c r="A172" s="340" t="s">
        <v>563</v>
      </c>
      <c r="B172" s="339"/>
      <c r="C172" s="348"/>
      <c r="D172" s="339"/>
      <c r="E172" s="339"/>
      <c r="F172" s="339"/>
      <c r="G172" s="339"/>
      <c r="H172" s="349"/>
      <c r="I172" s="350"/>
      <c r="J172" s="333"/>
      <c r="K172" s="291"/>
      <c r="L172" s="297"/>
    </row>
    <row r="173" spans="1:12" ht="17.25" customHeight="1">
      <c r="A173" s="337" t="s">
        <v>543</v>
      </c>
      <c r="B173" s="351">
        <v>7866072076</v>
      </c>
      <c r="C173" s="352">
        <v>0</v>
      </c>
      <c r="D173" s="352">
        <v>1682086178</v>
      </c>
      <c r="E173" s="353">
        <v>0</v>
      </c>
      <c r="F173" s="353">
        <v>0</v>
      </c>
      <c r="G173" s="353">
        <v>9548158254</v>
      </c>
      <c r="H173" s="354"/>
      <c r="I173" s="355"/>
      <c r="J173" s="338"/>
      <c r="K173" s="291"/>
      <c r="L173" s="297"/>
    </row>
    <row r="174" spans="1:12" ht="17.25" customHeight="1">
      <c r="A174" s="339" t="s">
        <v>564</v>
      </c>
      <c r="B174" s="339">
        <v>0</v>
      </c>
      <c r="C174" s="339">
        <v>0</v>
      </c>
      <c r="D174" s="339">
        <v>0</v>
      </c>
      <c r="E174" s="339">
        <v>0</v>
      </c>
      <c r="F174" s="339">
        <v>0</v>
      </c>
      <c r="G174" s="356">
        <v>0</v>
      </c>
      <c r="H174" s="349"/>
      <c r="I174" s="357"/>
      <c r="J174" s="333"/>
      <c r="K174" s="291"/>
      <c r="L174" s="297"/>
    </row>
    <row r="175" spans="1:12" ht="17.25" customHeight="1">
      <c r="A175" s="339" t="s">
        <v>565</v>
      </c>
      <c r="B175" s="339">
        <v>0</v>
      </c>
      <c r="C175" s="339">
        <v>0</v>
      </c>
      <c r="D175" s="339">
        <v>0</v>
      </c>
      <c r="E175" s="339">
        <v>0</v>
      </c>
      <c r="F175" s="339">
        <v>0</v>
      </c>
      <c r="G175" s="356">
        <v>0</v>
      </c>
      <c r="H175" s="349"/>
      <c r="I175" s="357"/>
      <c r="J175" s="333"/>
      <c r="K175" s="291"/>
      <c r="L175" s="297"/>
    </row>
    <row r="176" spans="1:12" ht="17.25" customHeight="1">
      <c r="A176" s="358" t="s">
        <v>566</v>
      </c>
      <c r="B176" s="339">
        <v>0</v>
      </c>
      <c r="C176" s="339">
        <v>0</v>
      </c>
      <c r="D176" s="339">
        <v>0</v>
      </c>
      <c r="E176" s="339">
        <v>0</v>
      </c>
      <c r="F176" s="339">
        <v>0</v>
      </c>
      <c r="G176" s="356">
        <v>0</v>
      </c>
      <c r="H176" s="349"/>
      <c r="I176" s="357"/>
      <c r="J176" s="333"/>
      <c r="K176" s="291"/>
      <c r="L176" s="297"/>
    </row>
    <row r="177" spans="1:12" ht="17.25" customHeight="1">
      <c r="A177" s="339" t="s">
        <v>567</v>
      </c>
      <c r="B177" s="339">
        <v>0</v>
      </c>
      <c r="C177" s="339">
        <v>0</v>
      </c>
      <c r="D177" s="339">
        <v>0</v>
      </c>
      <c r="E177" s="339">
        <v>0</v>
      </c>
      <c r="F177" s="339">
        <v>0</v>
      </c>
      <c r="G177" s="356">
        <v>0</v>
      </c>
      <c r="H177" s="349"/>
      <c r="I177" s="357"/>
      <c r="J177" s="333"/>
      <c r="K177" s="291"/>
      <c r="L177" s="297"/>
    </row>
    <row r="178" spans="1:12" ht="17.25" customHeight="1">
      <c r="A178" s="358" t="s">
        <v>568</v>
      </c>
      <c r="B178" s="339">
        <v>0</v>
      </c>
      <c r="C178" s="339">
        <v>0</v>
      </c>
      <c r="D178" s="339">
        <v>0</v>
      </c>
      <c r="E178" s="339">
        <v>0</v>
      </c>
      <c r="F178" s="339">
        <v>0</v>
      </c>
      <c r="G178" s="356">
        <v>0</v>
      </c>
      <c r="H178" s="349"/>
      <c r="I178" s="357"/>
      <c r="J178" s="333"/>
      <c r="K178" s="291"/>
      <c r="L178" s="297"/>
    </row>
    <row r="179" spans="1:12" ht="17.25" customHeight="1">
      <c r="A179" s="337" t="s">
        <v>550</v>
      </c>
      <c r="B179" s="352">
        <v>7866072076</v>
      </c>
      <c r="C179" s="352">
        <v>0</v>
      </c>
      <c r="D179" s="352">
        <v>1682086178</v>
      </c>
      <c r="E179" s="352">
        <v>0</v>
      </c>
      <c r="F179" s="352">
        <v>0</v>
      </c>
      <c r="G179" s="353">
        <v>9548158254</v>
      </c>
      <c r="H179" s="354"/>
      <c r="I179" s="359"/>
      <c r="J179" s="338"/>
      <c r="K179" s="291"/>
      <c r="L179" s="297"/>
    </row>
    <row r="180" spans="1:12" ht="17.25" customHeight="1">
      <c r="A180" s="340" t="s">
        <v>551</v>
      </c>
      <c r="B180" s="360"/>
      <c r="C180" s="360"/>
      <c r="D180" s="360"/>
      <c r="E180" s="356"/>
      <c r="F180" s="356"/>
      <c r="G180" s="356">
        <v>0</v>
      </c>
      <c r="H180" s="349"/>
      <c r="I180" s="357"/>
      <c r="J180" s="333"/>
      <c r="K180" s="291"/>
      <c r="L180" s="297"/>
    </row>
    <row r="181" spans="1:12" ht="17.25" customHeight="1">
      <c r="A181" s="337" t="s">
        <v>543</v>
      </c>
      <c r="B181" s="351">
        <v>3879761009</v>
      </c>
      <c r="C181" s="351">
        <v>0</v>
      </c>
      <c r="D181" s="351">
        <v>607154918</v>
      </c>
      <c r="E181" s="353">
        <v>0</v>
      </c>
      <c r="F181" s="353">
        <v>0</v>
      </c>
      <c r="G181" s="353">
        <v>4486915927</v>
      </c>
      <c r="H181" s="361"/>
      <c r="I181" s="355"/>
      <c r="J181" s="338"/>
      <c r="K181" s="291"/>
      <c r="L181" s="297"/>
    </row>
    <row r="182" spans="1:12" ht="17.25" customHeight="1">
      <c r="A182" s="339" t="s">
        <v>552</v>
      </c>
      <c r="B182" s="339">
        <v>402327503</v>
      </c>
      <c r="C182" s="339">
        <v>0</v>
      </c>
      <c r="D182" s="339">
        <v>105130389</v>
      </c>
      <c r="E182" s="339">
        <v>0</v>
      </c>
      <c r="F182" s="339">
        <v>0</v>
      </c>
      <c r="G182" s="356">
        <v>507457892</v>
      </c>
      <c r="H182" s="349"/>
      <c r="I182" s="357"/>
      <c r="J182" s="333"/>
      <c r="K182" s="291"/>
      <c r="L182" s="297"/>
    </row>
    <row r="183" spans="1:12" ht="17.25" customHeight="1">
      <c r="A183" s="339" t="s">
        <v>569</v>
      </c>
      <c r="B183" s="339">
        <v>0</v>
      </c>
      <c r="C183" s="339">
        <v>0</v>
      </c>
      <c r="D183" s="339">
        <v>0</v>
      </c>
      <c r="E183" s="339">
        <v>0</v>
      </c>
      <c r="F183" s="339">
        <v>0</v>
      </c>
      <c r="G183" s="356">
        <v>0</v>
      </c>
      <c r="H183" s="349"/>
      <c r="I183" s="357"/>
      <c r="J183" s="333"/>
      <c r="K183" s="291"/>
      <c r="L183" s="297"/>
    </row>
    <row r="184" spans="1:12" ht="17.25" customHeight="1">
      <c r="A184" s="358" t="s">
        <v>566</v>
      </c>
      <c r="B184" s="339">
        <v>0</v>
      </c>
      <c r="C184" s="339">
        <v>0</v>
      </c>
      <c r="D184" s="339">
        <v>0</v>
      </c>
      <c r="E184" s="339">
        <v>0</v>
      </c>
      <c r="F184" s="339">
        <v>0</v>
      </c>
      <c r="G184" s="356">
        <v>0</v>
      </c>
      <c r="H184" s="349"/>
      <c r="I184" s="357"/>
      <c r="J184" s="333"/>
      <c r="K184" s="291"/>
      <c r="L184" s="297"/>
    </row>
    <row r="185" spans="1:12" ht="17.25" customHeight="1">
      <c r="A185" s="358" t="s">
        <v>570</v>
      </c>
      <c r="B185" s="339">
        <v>0</v>
      </c>
      <c r="C185" s="339">
        <v>0</v>
      </c>
      <c r="D185" s="339">
        <v>0</v>
      </c>
      <c r="E185" s="339">
        <v>0</v>
      </c>
      <c r="F185" s="339">
        <v>0</v>
      </c>
      <c r="G185" s="356">
        <v>0</v>
      </c>
      <c r="H185" s="349"/>
      <c r="I185" s="357"/>
      <c r="J185" s="333"/>
      <c r="K185" s="291"/>
      <c r="L185" s="297"/>
    </row>
    <row r="186" spans="1:12" ht="17.25" customHeight="1">
      <c r="A186" s="358" t="s">
        <v>568</v>
      </c>
      <c r="B186" s="339">
        <v>0</v>
      </c>
      <c r="C186" s="339">
        <v>0</v>
      </c>
      <c r="D186" s="339">
        <v>0</v>
      </c>
      <c r="E186" s="339">
        <v>0</v>
      </c>
      <c r="F186" s="339">
        <v>0</v>
      </c>
      <c r="G186" s="356">
        <v>0</v>
      </c>
      <c r="H186" s="349"/>
      <c r="I186" s="357"/>
      <c r="J186" s="333"/>
      <c r="K186" s="291"/>
      <c r="L186" s="297"/>
    </row>
    <row r="187" spans="1:12" ht="17.25" customHeight="1">
      <c r="A187" s="337" t="s">
        <v>550</v>
      </c>
      <c r="B187" s="352">
        <v>4282088512</v>
      </c>
      <c r="C187" s="352">
        <v>0</v>
      </c>
      <c r="D187" s="352">
        <v>712285307</v>
      </c>
      <c r="E187" s="352">
        <v>0</v>
      </c>
      <c r="F187" s="352">
        <v>0</v>
      </c>
      <c r="G187" s="353">
        <v>4994373819</v>
      </c>
      <c r="H187" s="354"/>
      <c r="I187" s="359"/>
      <c r="J187" s="338"/>
      <c r="K187" s="291"/>
      <c r="L187" s="297"/>
    </row>
    <row r="188" spans="1:12" ht="17.25" customHeight="1">
      <c r="A188" s="340" t="s">
        <v>571</v>
      </c>
      <c r="B188" s="336"/>
      <c r="C188" s="336"/>
      <c r="D188" s="336"/>
      <c r="E188" s="336"/>
      <c r="F188" s="336"/>
      <c r="G188" s="356">
        <v>0</v>
      </c>
      <c r="H188" s="349"/>
      <c r="I188" s="362"/>
      <c r="J188" s="333"/>
      <c r="K188" s="291"/>
      <c r="L188" s="297"/>
    </row>
    <row r="189" spans="1:12" ht="17.25" customHeight="1">
      <c r="A189" s="337" t="s">
        <v>555</v>
      </c>
      <c r="B189" s="337">
        <v>3986311067</v>
      </c>
      <c r="C189" s="337">
        <v>0</v>
      </c>
      <c r="D189" s="337">
        <v>1074931260</v>
      </c>
      <c r="E189" s="337">
        <v>0</v>
      </c>
      <c r="F189" s="337">
        <v>0</v>
      </c>
      <c r="G189" s="337">
        <v>5061242327</v>
      </c>
      <c r="H189" s="354"/>
      <c r="I189" s="363"/>
      <c r="J189" s="338"/>
      <c r="K189" s="291"/>
      <c r="L189" s="297"/>
    </row>
    <row r="190" spans="1:12" ht="17.25" customHeight="1">
      <c r="A190" s="337" t="s">
        <v>556</v>
      </c>
      <c r="B190" s="337">
        <v>3583983564</v>
      </c>
      <c r="C190" s="337">
        <v>0</v>
      </c>
      <c r="D190" s="337">
        <v>969800871</v>
      </c>
      <c r="E190" s="337">
        <v>0</v>
      </c>
      <c r="F190" s="337">
        <v>0</v>
      </c>
      <c r="G190" s="337">
        <v>4553784435</v>
      </c>
      <c r="H190" s="354"/>
      <c r="I190" s="363"/>
      <c r="J190" s="338"/>
      <c r="K190" s="291"/>
      <c r="L190" s="297"/>
    </row>
    <row r="191" spans="1:12" ht="17.25" customHeight="1">
      <c r="A191" s="350"/>
      <c r="B191" s="350"/>
      <c r="C191" s="350"/>
      <c r="D191" s="350"/>
      <c r="E191" s="350"/>
      <c r="F191" s="350"/>
      <c r="G191" s="350"/>
      <c r="H191" s="350"/>
      <c r="I191" s="350"/>
      <c r="J191" s="333"/>
      <c r="K191" s="291"/>
      <c r="L191" s="297"/>
    </row>
    <row r="192" spans="1:12" ht="17.25" customHeight="1">
      <c r="A192" s="350"/>
      <c r="B192" s="350"/>
      <c r="C192" s="350"/>
      <c r="D192" s="350"/>
      <c r="E192" s="350"/>
      <c r="F192" s="350"/>
      <c r="G192" s="350"/>
      <c r="H192" s="350"/>
      <c r="I192" s="350"/>
      <c r="J192" s="333"/>
      <c r="K192" s="291"/>
      <c r="L192" s="297"/>
    </row>
    <row r="193" spans="1:12" ht="17.25" customHeight="1">
      <c r="A193" s="364" t="s">
        <v>572</v>
      </c>
      <c r="B193" s="333"/>
      <c r="C193" s="333"/>
      <c r="D193" s="333"/>
      <c r="E193" s="333"/>
      <c r="F193" s="333"/>
      <c r="G193" s="333"/>
      <c r="H193" s="333"/>
      <c r="I193" s="333"/>
      <c r="J193" s="333"/>
      <c r="K193" s="291"/>
      <c r="L193" s="297"/>
    </row>
    <row r="194" spans="1:12" ht="17.25" customHeight="1">
      <c r="A194" s="364" t="s">
        <v>573</v>
      </c>
      <c r="B194" s="333"/>
      <c r="C194" s="333"/>
      <c r="D194" s="333"/>
      <c r="E194" s="333"/>
      <c r="F194" s="333"/>
      <c r="G194" s="333"/>
      <c r="H194" s="333"/>
      <c r="I194" s="333"/>
      <c r="J194" s="333"/>
      <c r="K194" s="291"/>
      <c r="L194" s="297"/>
    </row>
    <row r="195" spans="1:12" ht="17.25" customHeight="1">
      <c r="A195" s="364" t="s">
        <v>574</v>
      </c>
      <c r="B195" s="333"/>
      <c r="C195" s="333"/>
      <c r="D195" s="333"/>
      <c r="E195" s="333"/>
      <c r="F195" s="333"/>
      <c r="G195" s="333"/>
      <c r="H195" s="333"/>
      <c r="I195" s="333"/>
      <c r="J195" s="333"/>
      <c r="K195" s="291"/>
      <c r="L195" s="297"/>
    </row>
    <row r="196" spans="1:12" ht="17.25" customHeight="1">
      <c r="A196" s="364"/>
      <c r="B196" s="333"/>
      <c r="C196" s="333"/>
      <c r="D196" s="333"/>
      <c r="E196" s="333"/>
      <c r="F196" s="333"/>
      <c r="G196" s="333"/>
      <c r="H196" s="333"/>
      <c r="I196" s="333"/>
      <c r="J196" s="333"/>
      <c r="K196" s="291"/>
      <c r="L196" s="297"/>
    </row>
    <row r="197" spans="1:12" ht="17.25" customHeight="1">
      <c r="A197" s="364"/>
      <c r="B197" s="333"/>
      <c r="C197" s="333"/>
      <c r="D197" s="333"/>
      <c r="E197" s="333"/>
      <c r="F197" s="333"/>
      <c r="G197" s="333"/>
      <c r="H197" s="333"/>
      <c r="I197" s="333"/>
      <c r="J197" s="333"/>
      <c r="K197" s="291"/>
      <c r="L197" s="297"/>
    </row>
    <row r="198" spans="1:12" ht="17.25" customHeight="1">
      <c r="A198" s="364"/>
      <c r="B198" s="333"/>
      <c r="C198" s="333"/>
      <c r="D198" s="333"/>
      <c r="E198" s="333"/>
      <c r="F198" s="333"/>
      <c r="G198" s="333"/>
      <c r="H198" s="333"/>
      <c r="I198" s="333"/>
      <c r="J198" s="333"/>
      <c r="K198" s="291"/>
      <c r="L198" s="297"/>
    </row>
    <row r="199" spans="1:12" ht="17.25" customHeight="1">
      <c r="A199" s="364"/>
      <c r="B199" s="333"/>
      <c r="C199" s="333"/>
      <c r="D199" s="333"/>
      <c r="E199" s="333"/>
      <c r="F199" s="333"/>
      <c r="G199" s="333"/>
      <c r="H199" s="333"/>
      <c r="I199" s="333"/>
      <c r="J199" s="333"/>
      <c r="K199" s="291"/>
      <c r="L199" s="297"/>
    </row>
    <row r="200" spans="1:12" ht="17.25" customHeight="1">
      <c r="A200" s="364"/>
      <c r="B200" s="333"/>
      <c r="C200" s="333"/>
      <c r="D200" s="333"/>
      <c r="E200" s="333"/>
      <c r="F200" s="333"/>
      <c r="G200" s="333"/>
      <c r="H200" s="333"/>
      <c r="I200" s="333"/>
      <c r="J200" s="333"/>
      <c r="K200" s="291"/>
      <c r="L200" s="297"/>
    </row>
    <row r="201" spans="1:12" ht="17.25" customHeight="1">
      <c r="A201" s="364"/>
      <c r="B201" s="333"/>
      <c r="C201" s="333"/>
      <c r="D201" s="333"/>
      <c r="E201" s="333"/>
      <c r="F201" s="333"/>
      <c r="G201" s="333"/>
      <c r="H201" s="333"/>
      <c r="I201" s="333"/>
      <c r="J201" s="333"/>
      <c r="K201" s="291"/>
      <c r="L201" s="297"/>
    </row>
    <row r="202" spans="1:12" ht="17.25" customHeight="1">
      <c r="A202" s="364"/>
      <c r="B202" s="333"/>
      <c r="C202" s="333"/>
      <c r="D202" s="333"/>
      <c r="E202" s="333"/>
      <c r="F202" s="333"/>
      <c r="G202" s="333"/>
      <c r="H202" s="333"/>
      <c r="I202" s="333"/>
      <c r="J202" s="333"/>
      <c r="K202" s="291"/>
      <c r="L202" s="297"/>
    </row>
    <row r="203" spans="1:12" ht="17.25" customHeight="1">
      <c r="A203" s="345" t="s">
        <v>575</v>
      </c>
      <c r="B203" s="330"/>
      <c r="C203" s="330"/>
      <c r="D203" s="330"/>
      <c r="E203" s="333"/>
      <c r="F203" s="333"/>
      <c r="G203" s="330"/>
      <c r="H203" s="330"/>
      <c r="I203" s="330"/>
      <c r="J203" s="330"/>
      <c r="K203" s="291"/>
      <c r="L203" s="297"/>
    </row>
    <row r="204" spans="1:12" ht="17.25" customHeight="1">
      <c r="A204" s="343"/>
      <c r="B204" s="333"/>
      <c r="C204" s="333"/>
      <c r="D204" s="333"/>
      <c r="E204" s="333"/>
      <c r="F204" s="333"/>
      <c r="G204" s="333"/>
      <c r="H204" s="333"/>
      <c r="I204" s="333"/>
      <c r="J204" s="333"/>
      <c r="K204" s="291"/>
      <c r="L204" s="297"/>
    </row>
    <row r="205" spans="1:12" ht="17.25" customHeight="1">
      <c r="A205" s="457" t="s">
        <v>71</v>
      </c>
      <c r="B205" s="456" t="s">
        <v>576</v>
      </c>
      <c r="C205" s="457" t="s">
        <v>577</v>
      </c>
      <c r="D205" s="457" t="s">
        <v>578</v>
      </c>
      <c r="E205" s="497" t="s">
        <v>579</v>
      </c>
      <c r="F205" s="456" t="s">
        <v>580</v>
      </c>
      <c r="G205" s="456" t="s">
        <v>539</v>
      </c>
      <c r="H205" s="365"/>
      <c r="I205" s="449"/>
      <c r="J205" s="449"/>
      <c r="K205" s="291"/>
      <c r="L205" s="297"/>
    </row>
    <row r="206" spans="1:12" ht="17.25" customHeight="1">
      <c r="A206" s="458"/>
      <c r="B206" s="456"/>
      <c r="C206" s="458"/>
      <c r="D206" s="458"/>
      <c r="E206" s="497"/>
      <c r="F206" s="456"/>
      <c r="G206" s="456"/>
      <c r="H206" s="365"/>
      <c r="I206" s="449"/>
      <c r="J206" s="449"/>
      <c r="K206" s="291"/>
      <c r="L206" s="297"/>
    </row>
    <row r="207" spans="1:12" ht="17.25" customHeight="1">
      <c r="A207" s="340" t="s">
        <v>581</v>
      </c>
      <c r="B207" s="336"/>
      <c r="C207" s="336"/>
      <c r="D207" s="336"/>
      <c r="E207" s="336"/>
      <c r="F207" s="336"/>
      <c r="G207" s="336"/>
      <c r="H207" s="366"/>
      <c r="I207" s="362"/>
      <c r="J207" s="362"/>
      <c r="K207" s="291"/>
      <c r="L207" s="297"/>
    </row>
    <row r="208" spans="1:12" ht="17.25" customHeight="1">
      <c r="A208" s="337" t="s">
        <v>543</v>
      </c>
      <c r="B208" s="367">
        <v>2456380418</v>
      </c>
      <c r="C208" s="337">
        <v>0</v>
      </c>
      <c r="D208" s="367">
        <v>0</v>
      </c>
      <c r="E208" s="353">
        <v>56814018822</v>
      </c>
      <c r="F208" s="353">
        <v>6789755071</v>
      </c>
      <c r="G208" s="337">
        <v>66060154311</v>
      </c>
      <c r="H208" s="368"/>
      <c r="I208" s="355"/>
      <c r="J208" s="363"/>
      <c r="K208" s="291"/>
      <c r="L208" s="297"/>
    </row>
    <row r="209" spans="1:12" ht="17.25" customHeight="1">
      <c r="A209" s="339" t="s">
        <v>544</v>
      </c>
      <c r="B209" s="339">
        <v>0</v>
      </c>
      <c r="C209" s="339">
        <v>0</v>
      </c>
      <c r="D209" s="339">
        <v>0</v>
      </c>
      <c r="E209" s="339">
        <v>957734475</v>
      </c>
      <c r="F209" s="339">
        <v>0</v>
      </c>
      <c r="G209" s="339">
        <v>957734475</v>
      </c>
      <c r="H209" s="369"/>
      <c r="I209" s="357"/>
      <c r="J209" s="350"/>
      <c r="K209" s="291"/>
      <c r="L209" s="297"/>
    </row>
    <row r="210" spans="1:12" ht="17.25" customHeight="1">
      <c r="A210" s="339" t="s">
        <v>582</v>
      </c>
      <c r="B210" s="339">
        <v>0</v>
      </c>
      <c r="C210" s="339">
        <v>0</v>
      </c>
      <c r="D210" s="339">
        <v>0</v>
      </c>
      <c r="E210" s="339">
        <v>0</v>
      </c>
      <c r="F210" s="339">
        <v>0</v>
      </c>
      <c r="G210" s="339">
        <v>0</v>
      </c>
      <c r="H210" s="369"/>
      <c r="I210" s="357"/>
      <c r="J210" s="350"/>
      <c r="K210" s="291"/>
      <c r="L210" s="297"/>
    </row>
    <row r="211" spans="1:12" ht="17.25" customHeight="1">
      <c r="A211" s="339" t="s">
        <v>583</v>
      </c>
      <c r="B211" s="339">
        <v>0</v>
      </c>
      <c r="C211" s="339">
        <v>0</v>
      </c>
      <c r="D211" s="339">
        <v>0</v>
      </c>
      <c r="E211" s="339">
        <v>0</v>
      </c>
      <c r="F211" s="339">
        <v>0</v>
      </c>
      <c r="G211" s="339">
        <v>0</v>
      </c>
      <c r="H211" s="369"/>
      <c r="I211" s="357"/>
      <c r="J211" s="350"/>
      <c r="K211" s="291"/>
      <c r="L211" s="297"/>
    </row>
    <row r="212" spans="1:12" ht="17.25" customHeight="1">
      <c r="A212" s="339" t="s">
        <v>546</v>
      </c>
      <c r="B212" s="339">
        <v>580000000</v>
      </c>
      <c r="C212" s="339">
        <v>0</v>
      </c>
      <c r="D212" s="339">
        <v>0</v>
      </c>
      <c r="E212" s="339">
        <v>0</v>
      </c>
      <c r="F212" s="339">
        <v>0</v>
      </c>
      <c r="G212" s="339">
        <v>580000000</v>
      </c>
      <c r="H212" s="369"/>
      <c r="I212" s="357"/>
      <c r="J212" s="350"/>
      <c r="K212" s="291"/>
      <c r="L212" s="297"/>
    </row>
    <row r="213" spans="1:12" ht="17.25" customHeight="1">
      <c r="A213" s="339" t="s">
        <v>584</v>
      </c>
      <c r="B213" s="339">
        <v>860000000</v>
      </c>
      <c r="C213" s="339">
        <v>0</v>
      </c>
      <c r="D213" s="339">
        <v>0</v>
      </c>
      <c r="E213" s="339">
        <v>0</v>
      </c>
      <c r="F213" s="339">
        <v>0</v>
      </c>
      <c r="G213" s="339">
        <v>860000000</v>
      </c>
      <c r="H213" s="369"/>
      <c r="I213" s="357"/>
      <c r="J213" s="350"/>
      <c r="K213" s="291"/>
      <c r="L213" s="297"/>
    </row>
    <row r="214" spans="1:12" ht="17.25" customHeight="1">
      <c r="A214" s="337" t="s">
        <v>550</v>
      </c>
      <c r="B214" s="337">
        <v>2176380418</v>
      </c>
      <c r="C214" s="337">
        <v>0</v>
      </c>
      <c r="D214" s="337">
        <v>0</v>
      </c>
      <c r="E214" s="337">
        <v>57771753297</v>
      </c>
      <c r="F214" s="337">
        <v>6789755071</v>
      </c>
      <c r="G214" s="337">
        <v>66737888786</v>
      </c>
      <c r="H214" s="368"/>
      <c r="I214" s="355"/>
      <c r="J214" s="363"/>
      <c r="K214" s="291"/>
      <c r="L214" s="297"/>
    </row>
    <row r="215" spans="1:12" ht="17.25" customHeight="1">
      <c r="A215" s="340" t="s">
        <v>551</v>
      </c>
      <c r="B215" s="336"/>
      <c r="C215" s="336"/>
      <c r="D215" s="336"/>
      <c r="E215" s="356"/>
      <c r="F215" s="356"/>
      <c r="G215" s="339">
        <v>0</v>
      </c>
      <c r="H215" s="369"/>
      <c r="I215" s="357"/>
      <c r="J215" s="350"/>
      <c r="K215" s="291"/>
      <c r="L215" s="297"/>
    </row>
    <row r="216" spans="1:12" ht="17.25" customHeight="1">
      <c r="A216" s="337" t="s">
        <v>543</v>
      </c>
      <c r="B216" s="337">
        <v>790872418</v>
      </c>
      <c r="C216" s="337">
        <v>0</v>
      </c>
      <c r="D216" s="337">
        <v>0</v>
      </c>
      <c r="E216" s="370">
        <v>7081547090</v>
      </c>
      <c r="F216" s="370">
        <v>2352948571</v>
      </c>
      <c r="G216" s="341">
        <v>10225368079</v>
      </c>
      <c r="H216" s="371"/>
      <c r="I216" s="372"/>
      <c r="J216" s="363"/>
      <c r="K216" s="291"/>
      <c r="L216" s="297"/>
    </row>
    <row r="217" spans="1:12" ht="17.25" customHeight="1">
      <c r="A217" s="339" t="s">
        <v>552</v>
      </c>
      <c r="B217" s="339">
        <v>62221246</v>
      </c>
      <c r="C217" s="339">
        <v>0</v>
      </c>
      <c r="D217" s="339">
        <v>0</v>
      </c>
      <c r="E217" s="339">
        <v>1493998509</v>
      </c>
      <c r="F217" s="339">
        <v>83536985</v>
      </c>
      <c r="G217" s="339">
        <v>1639756740</v>
      </c>
      <c r="H217" s="373"/>
      <c r="I217" s="350"/>
      <c r="J217" s="350"/>
      <c r="K217" s="291"/>
      <c r="L217" s="297"/>
    </row>
    <row r="218" spans="1:12" ht="17.25" customHeight="1">
      <c r="A218" s="339" t="s">
        <v>546</v>
      </c>
      <c r="B218" s="339">
        <v>0</v>
      </c>
      <c r="C218" s="339">
        <v>0</v>
      </c>
      <c r="D218" s="339">
        <v>0</v>
      </c>
      <c r="E218" s="339">
        <v>0</v>
      </c>
      <c r="F218" s="339">
        <v>0</v>
      </c>
      <c r="G218" s="339">
        <v>0</v>
      </c>
      <c r="H218" s="373"/>
      <c r="I218" s="350"/>
      <c r="J218" s="350"/>
      <c r="K218" s="291"/>
      <c r="L218" s="297"/>
    </row>
    <row r="219" spans="1:12" ht="17.25" customHeight="1">
      <c r="A219" s="339" t="s">
        <v>584</v>
      </c>
      <c r="B219" s="339">
        <v>108675000</v>
      </c>
      <c r="C219" s="339">
        <v>0</v>
      </c>
      <c r="D219" s="339">
        <v>0</v>
      </c>
      <c r="E219" s="339">
        <v>0</v>
      </c>
      <c r="F219" s="339">
        <v>0</v>
      </c>
      <c r="G219" s="339">
        <v>108675000</v>
      </c>
      <c r="H219" s="369"/>
      <c r="I219" s="357"/>
      <c r="J219" s="350"/>
      <c r="K219" s="291"/>
      <c r="L219" s="297"/>
    </row>
    <row r="220" spans="1:12" ht="17.25" customHeight="1">
      <c r="A220" s="339" t="s">
        <v>549</v>
      </c>
      <c r="B220" s="339">
        <v>0</v>
      </c>
      <c r="C220" s="339">
        <v>0</v>
      </c>
      <c r="D220" s="339">
        <v>0</v>
      </c>
      <c r="E220" s="339">
        <v>0</v>
      </c>
      <c r="F220" s="339">
        <v>0</v>
      </c>
      <c r="G220" s="339">
        <v>0</v>
      </c>
      <c r="H220" s="369"/>
      <c r="I220" s="357"/>
      <c r="J220" s="350"/>
      <c r="K220" s="291"/>
      <c r="L220" s="297"/>
    </row>
    <row r="221" spans="1:12" ht="17.25" customHeight="1">
      <c r="A221" s="337" t="s">
        <v>550</v>
      </c>
      <c r="B221" s="337">
        <v>744418664</v>
      </c>
      <c r="C221" s="337">
        <v>0</v>
      </c>
      <c r="D221" s="337">
        <v>0</v>
      </c>
      <c r="E221" s="337">
        <v>8575545599</v>
      </c>
      <c r="F221" s="337">
        <v>2436485556</v>
      </c>
      <c r="G221" s="337">
        <v>11756449818</v>
      </c>
      <c r="H221" s="368"/>
      <c r="I221" s="355"/>
      <c r="J221" s="363"/>
      <c r="K221" s="291"/>
      <c r="L221" s="297"/>
    </row>
    <row r="222" spans="1:12" ht="17.25" customHeight="1">
      <c r="A222" s="340" t="s">
        <v>585</v>
      </c>
      <c r="B222" s="336"/>
      <c r="C222" s="336"/>
      <c r="D222" s="336"/>
      <c r="E222" s="336"/>
      <c r="F222" s="336"/>
      <c r="G222" s="339">
        <v>0</v>
      </c>
      <c r="H222" s="366"/>
      <c r="I222" s="362"/>
      <c r="J222" s="362"/>
      <c r="K222" s="291"/>
      <c r="L222" s="297"/>
    </row>
    <row r="223" spans="1:12" ht="17.25" customHeight="1">
      <c r="A223" s="337" t="s">
        <v>555</v>
      </c>
      <c r="B223" s="337">
        <v>1665508000</v>
      </c>
      <c r="C223" s="337">
        <v>0</v>
      </c>
      <c r="D223" s="337">
        <v>0</v>
      </c>
      <c r="E223" s="337">
        <v>49732471732</v>
      </c>
      <c r="F223" s="337">
        <v>4436806500</v>
      </c>
      <c r="G223" s="337">
        <v>55834786232</v>
      </c>
      <c r="H223" s="374"/>
      <c r="I223" s="363"/>
      <c r="J223" s="363"/>
      <c r="K223" s="291"/>
      <c r="L223" s="297"/>
    </row>
    <row r="224" spans="1:12" ht="17.25" customHeight="1">
      <c r="A224" s="337" t="s">
        <v>556</v>
      </c>
      <c r="B224" s="337">
        <v>1431961754</v>
      </c>
      <c r="C224" s="337">
        <v>0</v>
      </c>
      <c r="D224" s="337">
        <v>0</v>
      </c>
      <c r="E224" s="337">
        <v>49196207698</v>
      </c>
      <c r="F224" s="337">
        <v>4353269515</v>
      </c>
      <c r="G224" s="337">
        <v>54981438968</v>
      </c>
      <c r="H224" s="374"/>
      <c r="I224" s="363"/>
      <c r="J224" s="363"/>
      <c r="K224" s="291"/>
      <c r="L224" s="297"/>
    </row>
    <row r="225" spans="1:12" ht="17.25" customHeight="1">
      <c r="A225" s="364" t="s">
        <v>586</v>
      </c>
      <c r="B225" s="333"/>
      <c r="C225" s="333"/>
      <c r="D225" s="333"/>
      <c r="E225" s="333"/>
      <c r="F225" s="333"/>
      <c r="G225" s="333"/>
      <c r="H225" s="333"/>
      <c r="I225" s="333"/>
      <c r="J225" s="333"/>
      <c r="K225" s="291"/>
      <c r="L225" s="297"/>
    </row>
    <row r="226" spans="1:12" ht="17.25" customHeight="1">
      <c r="A226" s="364"/>
      <c r="B226" s="333"/>
      <c r="C226" s="333"/>
      <c r="D226" s="333"/>
      <c r="E226" s="333"/>
      <c r="F226" s="333"/>
      <c r="G226" s="333"/>
      <c r="H226" s="333"/>
      <c r="I226" s="333"/>
      <c r="J226" s="333"/>
      <c r="K226" s="291"/>
      <c r="L226" s="297"/>
    </row>
    <row r="227" spans="1:12" ht="17.25" customHeight="1">
      <c r="A227" s="364"/>
      <c r="B227" s="333"/>
      <c r="C227" s="333"/>
      <c r="D227" s="333"/>
      <c r="E227" s="333"/>
      <c r="F227" s="333"/>
      <c r="G227" s="333"/>
      <c r="H227" s="333"/>
      <c r="I227" s="333"/>
      <c r="J227" s="333"/>
      <c r="K227" s="291"/>
      <c r="L227" s="297"/>
    </row>
    <row r="228" spans="1:12" ht="17.25" customHeight="1">
      <c r="A228" s="364" t="s">
        <v>587</v>
      </c>
      <c r="B228" s="333"/>
      <c r="C228" s="333"/>
      <c r="D228" s="333"/>
      <c r="E228" s="333"/>
      <c r="F228" s="333"/>
      <c r="G228" s="333"/>
      <c r="H228" s="333"/>
      <c r="I228" s="333"/>
      <c r="J228" s="333"/>
      <c r="K228" s="291"/>
      <c r="L228" s="297"/>
    </row>
    <row r="229" spans="1:12" ht="17.25" customHeight="1">
      <c r="A229" s="364" t="s">
        <v>588</v>
      </c>
      <c r="B229" s="333"/>
      <c r="C229" s="333"/>
      <c r="D229" s="333"/>
      <c r="E229" s="333"/>
      <c r="F229" s="333"/>
      <c r="G229" s="333"/>
      <c r="H229" s="333"/>
      <c r="I229" s="333"/>
      <c r="J229" s="333"/>
      <c r="K229" s="291"/>
      <c r="L229" s="297"/>
    </row>
    <row r="230" spans="1:12" ht="17.25" customHeight="1">
      <c r="A230" s="364"/>
      <c r="B230" s="333"/>
      <c r="C230" s="333"/>
      <c r="D230" s="333"/>
      <c r="E230" s="333"/>
      <c r="F230" s="333"/>
      <c r="G230" s="333"/>
      <c r="H230" s="333"/>
      <c r="I230" s="333"/>
      <c r="J230" s="333"/>
      <c r="K230" s="291"/>
      <c r="L230" s="297"/>
    </row>
    <row r="231" spans="1:12" ht="17.25" customHeight="1">
      <c r="A231" s="30"/>
      <c r="B231" s="60"/>
      <c r="C231" s="34"/>
      <c r="D231" s="278"/>
      <c r="E231" s="125"/>
      <c r="F231" s="283"/>
      <c r="G231" s="283"/>
      <c r="H231" s="283"/>
      <c r="I231" s="283"/>
      <c r="J231" s="125"/>
      <c r="K231" s="291"/>
      <c r="L231" s="297"/>
    </row>
    <row r="232" spans="1:12" s="61" customFormat="1" ht="18.75" customHeight="1">
      <c r="A232" s="27" t="s">
        <v>175</v>
      </c>
      <c r="B232" s="62"/>
      <c r="C232" s="28" t="s">
        <v>523</v>
      </c>
      <c r="D232" s="300" t="s">
        <v>532</v>
      </c>
      <c r="E232" s="284"/>
      <c r="F232" s="292"/>
      <c r="G232" s="292"/>
      <c r="H232" s="292"/>
      <c r="I232" s="292"/>
      <c r="J232" s="284"/>
      <c r="K232" s="293"/>
      <c r="L232" s="296"/>
    </row>
    <row r="233" spans="1:12" ht="18.75" customHeight="1">
      <c r="A233" s="30" t="s">
        <v>64</v>
      </c>
      <c r="B233" s="60"/>
      <c r="C233" s="39">
        <v>86974922378</v>
      </c>
      <c r="D233" s="314">
        <v>59527868703</v>
      </c>
      <c r="E233" s="125"/>
      <c r="F233" s="317"/>
      <c r="G233" s="317"/>
      <c r="H233" s="317"/>
      <c r="I233" s="317"/>
      <c r="J233" s="125"/>
      <c r="K233" s="291"/>
      <c r="L233" s="297"/>
    </row>
    <row r="234" spans="1:12" ht="18.75" customHeight="1">
      <c r="A234" s="30" t="s">
        <v>65</v>
      </c>
      <c r="B234" s="60"/>
      <c r="C234" s="40"/>
      <c r="D234" s="315"/>
      <c r="E234" s="125"/>
      <c r="F234" s="283"/>
      <c r="G234" s="283"/>
      <c r="H234" s="283"/>
      <c r="I234" s="283"/>
      <c r="J234" s="125"/>
      <c r="K234" s="291"/>
      <c r="L234" s="297"/>
    </row>
    <row r="235" spans="1:12" s="51" customFormat="1" ht="18.75" customHeight="1">
      <c r="A235" s="41" t="s">
        <v>66</v>
      </c>
      <c r="B235" s="72"/>
      <c r="C235" s="73">
        <v>363377466</v>
      </c>
      <c r="D235" s="316">
        <v>363377466</v>
      </c>
      <c r="E235" s="125"/>
      <c r="F235" s="283"/>
      <c r="G235" s="283"/>
      <c r="H235" s="283"/>
      <c r="I235" s="283"/>
      <c r="J235" s="125"/>
      <c r="K235" s="318"/>
      <c r="L235" s="319"/>
    </row>
    <row r="236" spans="1:11" s="51" customFormat="1" ht="18.75" customHeight="1">
      <c r="A236" s="41" t="s">
        <v>67</v>
      </c>
      <c r="B236" s="72"/>
      <c r="C236" s="73">
        <v>36481801908</v>
      </c>
      <c r="D236" s="73">
        <v>21495606734</v>
      </c>
      <c r="E236" s="80"/>
      <c r="F236" s="128"/>
      <c r="G236" s="128"/>
      <c r="H236" s="128"/>
      <c r="I236" s="128"/>
      <c r="J236" s="80"/>
      <c r="K236" s="150"/>
    </row>
    <row r="237" spans="1:11" s="51" customFormat="1" ht="18.75" customHeight="1">
      <c r="A237" s="41" t="s">
        <v>176</v>
      </c>
      <c r="B237" s="72"/>
      <c r="C237" s="73">
        <v>0</v>
      </c>
      <c r="D237" s="73">
        <v>0</v>
      </c>
      <c r="E237" s="80"/>
      <c r="F237" s="128"/>
      <c r="G237" s="128"/>
      <c r="H237" s="128"/>
      <c r="I237" s="128"/>
      <c r="J237" s="80"/>
      <c r="K237" s="150"/>
    </row>
    <row r="238" spans="1:11" s="51" customFormat="1" ht="18.75" customHeight="1">
      <c r="A238" s="41" t="s">
        <v>465</v>
      </c>
      <c r="B238" s="72"/>
      <c r="C238" s="73">
        <v>13756542588</v>
      </c>
      <c r="D238" s="73">
        <v>12703015916</v>
      </c>
      <c r="E238" s="80"/>
      <c r="F238" s="128"/>
      <c r="G238" s="128"/>
      <c r="H238" s="128"/>
      <c r="I238" s="128"/>
      <c r="J238" s="80"/>
      <c r="K238" s="150"/>
    </row>
    <row r="239" spans="1:11" s="51" customFormat="1" ht="32.25" customHeight="1">
      <c r="A239" s="41" t="s">
        <v>466</v>
      </c>
      <c r="B239" s="72"/>
      <c r="C239" s="227">
        <v>0</v>
      </c>
      <c r="D239" s="227">
        <v>0</v>
      </c>
      <c r="E239" s="80"/>
      <c r="F239" s="128"/>
      <c r="G239" s="128"/>
      <c r="H239" s="128"/>
      <c r="I239" s="128"/>
      <c r="J239" s="80"/>
      <c r="K239" s="150"/>
    </row>
    <row r="240" spans="1:11" s="51" customFormat="1" ht="23.25" customHeight="1">
      <c r="A240" s="41" t="s">
        <v>467</v>
      </c>
      <c r="B240" s="72"/>
      <c r="C240" s="227">
        <v>0</v>
      </c>
      <c r="D240" s="227">
        <v>0</v>
      </c>
      <c r="E240" s="80"/>
      <c r="F240" s="128"/>
      <c r="G240" s="128"/>
      <c r="H240" s="128"/>
      <c r="I240" s="128"/>
      <c r="J240" s="80"/>
      <c r="K240" s="150"/>
    </row>
    <row r="241" spans="1:11" s="51" customFormat="1" ht="32.25" customHeight="1">
      <c r="A241" s="41" t="s">
        <v>477</v>
      </c>
      <c r="B241" s="72"/>
      <c r="C241" s="227">
        <v>10818082665</v>
      </c>
      <c r="D241" s="227">
        <v>7301061179</v>
      </c>
      <c r="E241" s="80"/>
      <c r="F241" s="128"/>
      <c r="G241" s="128"/>
      <c r="H241" s="128"/>
      <c r="I241" s="128"/>
      <c r="J241" s="80"/>
      <c r="K241" s="150"/>
    </row>
    <row r="242" spans="1:11" s="51" customFormat="1" ht="18.75" customHeight="1">
      <c r="A242" s="224" t="s">
        <v>478</v>
      </c>
      <c r="B242" s="225"/>
      <c r="C242" s="226">
        <v>16261616356</v>
      </c>
      <c r="D242" s="226">
        <v>11471327638</v>
      </c>
      <c r="E242" s="80"/>
      <c r="F242" s="128"/>
      <c r="G242" s="128"/>
      <c r="H242" s="128"/>
      <c r="I242" s="128"/>
      <c r="J242" s="80"/>
      <c r="K242" s="150"/>
    </row>
    <row r="243" spans="1:11" s="51" customFormat="1" ht="35.25" customHeight="1">
      <c r="A243" s="175" t="s">
        <v>490</v>
      </c>
      <c r="B243" s="225"/>
      <c r="C243" s="226">
        <v>4406038589</v>
      </c>
      <c r="D243" s="226">
        <v>472122857</v>
      </c>
      <c r="E243" s="80"/>
      <c r="F243" s="128"/>
      <c r="G243" s="128"/>
      <c r="H243" s="128"/>
      <c r="I243" s="128"/>
      <c r="J243" s="80"/>
      <c r="K243" s="150"/>
    </row>
    <row r="244" spans="1:11" s="51" customFormat="1" ht="18.75" customHeight="1">
      <c r="A244" s="175" t="s">
        <v>491</v>
      </c>
      <c r="B244" s="225"/>
      <c r="C244" s="226">
        <v>233762760</v>
      </c>
      <c r="D244" s="226">
        <v>233762760</v>
      </c>
      <c r="E244" s="80"/>
      <c r="F244" s="128"/>
      <c r="G244" s="128"/>
      <c r="H244" s="128"/>
      <c r="I244" s="128"/>
      <c r="J244" s="80"/>
      <c r="K244" s="150"/>
    </row>
    <row r="245" spans="1:11" s="51" customFormat="1" ht="18.75" customHeight="1">
      <c r="A245" s="41" t="s">
        <v>482</v>
      </c>
      <c r="B245" s="72"/>
      <c r="C245" s="73">
        <v>4653700046</v>
      </c>
      <c r="D245" s="226">
        <v>5487594153</v>
      </c>
      <c r="E245" s="80"/>
      <c r="F245" s="128"/>
      <c r="G245" s="128"/>
      <c r="H245" s="128"/>
      <c r="I245" s="128"/>
      <c r="J245" s="80"/>
      <c r="K245" s="150"/>
    </row>
    <row r="246" spans="1:10" ht="15.75">
      <c r="A246" s="3" t="s">
        <v>177</v>
      </c>
      <c r="E246" s="80"/>
      <c r="F246" s="128"/>
      <c r="G246" s="128"/>
      <c r="H246" s="128"/>
      <c r="I246" s="128"/>
      <c r="J246" s="80"/>
    </row>
    <row r="247" spans="5:10" ht="15.75">
      <c r="E247" s="80"/>
      <c r="F247" s="128"/>
      <c r="G247" s="128"/>
      <c r="H247" s="128"/>
      <c r="I247" s="128"/>
      <c r="J247" s="80"/>
    </row>
    <row r="248" spans="1:10" ht="15.75">
      <c r="A248" s="489" t="s">
        <v>71</v>
      </c>
      <c r="B248" s="210" t="s">
        <v>68</v>
      </c>
      <c r="C248" s="211" t="s">
        <v>69</v>
      </c>
      <c r="D248" s="211" t="s">
        <v>70</v>
      </c>
      <c r="E248" s="212" t="s">
        <v>68</v>
      </c>
      <c r="F248" s="128"/>
      <c r="G248" s="128"/>
      <c r="H248" s="128"/>
      <c r="I248" s="128"/>
      <c r="J248" s="80"/>
    </row>
    <row r="249" spans="1:10" ht="15.75">
      <c r="A249" s="490"/>
      <c r="B249" s="213" t="s">
        <v>72</v>
      </c>
      <c r="C249" s="214" t="s">
        <v>73</v>
      </c>
      <c r="D249" s="214" t="s">
        <v>73</v>
      </c>
      <c r="E249" s="215" t="s">
        <v>74</v>
      </c>
      <c r="F249" s="128"/>
      <c r="G249" s="128"/>
      <c r="H249" s="128"/>
      <c r="I249" s="128"/>
      <c r="J249" s="80"/>
    </row>
    <row r="250" spans="1:10" ht="15.75">
      <c r="A250" s="11" t="s">
        <v>75</v>
      </c>
      <c r="B250" s="213"/>
      <c r="C250" s="214"/>
      <c r="D250" s="214"/>
      <c r="E250" s="215"/>
      <c r="F250" s="128"/>
      <c r="G250" s="128"/>
      <c r="H250" s="128"/>
      <c r="I250" s="128"/>
      <c r="J250" s="80"/>
    </row>
    <row r="251" spans="1:10" ht="15.75">
      <c r="A251" s="12" t="s">
        <v>76</v>
      </c>
      <c r="B251" s="13"/>
      <c r="C251" s="14"/>
      <c r="D251" s="14"/>
      <c r="E251" s="130"/>
      <c r="F251" s="128"/>
      <c r="G251" s="128"/>
      <c r="H251" s="128"/>
      <c r="I251" s="128"/>
      <c r="J251" s="80"/>
    </row>
    <row r="252" spans="1:10" ht="15.75">
      <c r="A252" s="12" t="s">
        <v>77</v>
      </c>
      <c r="B252" s="13"/>
      <c r="C252" s="14"/>
      <c r="D252" s="14"/>
      <c r="E252" s="130"/>
      <c r="F252" s="128"/>
      <c r="G252" s="128"/>
      <c r="H252" s="128"/>
      <c r="I252" s="128"/>
      <c r="J252" s="80"/>
    </row>
    <row r="253" spans="1:10" ht="15.75">
      <c r="A253" s="12" t="s">
        <v>78</v>
      </c>
      <c r="B253" s="13"/>
      <c r="C253" s="14"/>
      <c r="D253" s="14"/>
      <c r="E253" s="130"/>
      <c r="F253" s="128"/>
      <c r="G253" s="128"/>
      <c r="H253" s="128"/>
      <c r="I253" s="128"/>
      <c r="J253" s="80"/>
    </row>
    <row r="254" spans="1:10" ht="15.75">
      <c r="A254" s="10" t="s">
        <v>79</v>
      </c>
      <c r="B254" s="15"/>
      <c r="C254" s="16"/>
      <c r="D254" s="16"/>
      <c r="E254" s="131"/>
      <c r="F254" s="128"/>
      <c r="G254" s="128"/>
      <c r="H254" s="128"/>
      <c r="I254" s="128"/>
      <c r="J254" s="80"/>
    </row>
    <row r="255" spans="1:10" ht="15.75">
      <c r="A255" s="11" t="s">
        <v>80</v>
      </c>
      <c r="B255" s="213"/>
      <c r="C255" s="214"/>
      <c r="D255" s="214"/>
      <c r="E255" s="215"/>
      <c r="F255" s="128"/>
      <c r="G255" s="128"/>
      <c r="H255" s="128"/>
      <c r="I255" s="128"/>
      <c r="J255" s="80"/>
    </row>
    <row r="256" spans="1:10" ht="15.75">
      <c r="A256" s="12" t="s">
        <v>76</v>
      </c>
      <c r="B256" s="13"/>
      <c r="C256" s="14"/>
      <c r="D256" s="14"/>
      <c r="E256" s="130"/>
      <c r="F256" s="128"/>
      <c r="G256" s="128"/>
      <c r="H256" s="128"/>
      <c r="I256" s="128"/>
      <c r="J256" s="80"/>
    </row>
    <row r="257" spans="1:10" ht="15.75">
      <c r="A257" s="12" t="s">
        <v>77</v>
      </c>
      <c r="B257" s="13"/>
      <c r="C257" s="14"/>
      <c r="D257" s="14"/>
      <c r="E257" s="130"/>
      <c r="F257" s="128"/>
      <c r="G257" s="128"/>
      <c r="H257" s="128"/>
      <c r="I257" s="128"/>
      <c r="J257" s="80"/>
    </row>
    <row r="258" spans="1:10" ht="15.75">
      <c r="A258" s="12" t="s">
        <v>78</v>
      </c>
      <c r="B258" s="13"/>
      <c r="C258" s="14"/>
      <c r="D258" s="14"/>
      <c r="E258" s="130"/>
      <c r="F258" s="128"/>
      <c r="G258" s="128"/>
      <c r="H258" s="128"/>
      <c r="I258" s="128"/>
      <c r="J258" s="80"/>
    </row>
    <row r="259" spans="1:10" ht="15.75">
      <c r="A259" s="10" t="s">
        <v>79</v>
      </c>
      <c r="B259" s="15"/>
      <c r="C259" s="16"/>
      <c r="D259" s="16"/>
      <c r="E259" s="131"/>
      <c r="F259" s="128"/>
      <c r="G259" s="128"/>
      <c r="H259" s="128"/>
      <c r="I259" s="128"/>
      <c r="J259" s="80"/>
    </row>
    <row r="260" spans="1:10" ht="15.75">
      <c r="A260" s="11" t="s">
        <v>81</v>
      </c>
      <c r="B260" s="213"/>
      <c r="C260" s="214"/>
      <c r="D260" s="214"/>
      <c r="E260" s="215"/>
      <c r="F260" s="128"/>
      <c r="G260" s="128"/>
      <c r="H260" s="128"/>
      <c r="I260" s="128"/>
      <c r="J260" s="80"/>
    </row>
    <row r="261" spans="1:10" ht="15.75">
      <c r="A261" s="12" t="s">
        <v>76</v>
      </c>
      <c r="B261" s="13"/>
      <c r="C261" s="14"/>
      <c r="D261" s="14"/>
      <c r="E261" s="130"/>
      <c r="F261" s="128"/>
      <c r="G261" s="128"/>
      <c r="H261" s="128"/>
      <c r="I261" s="128"/>
      <c r="J261" s="80"/>
    </row>
    <row r="262" spans="1:10" ht="15.75">
      <c r="A262" s="12" t="s">
        <v>77</v>
      </c>
      <c r="B262" s="13"/>
      <c r="C262" s="14"/>
      <c r="D262" s="14"/>
      <c r="E262" s="130"/>
      <c r="F262" s="128"/>
      <c r="G262" s="128"/>
      <c r="H262" s="128"/>
      <c r="I262" s="128"/>
      <c r="J262" s="80"/>
    </row>
    <row r="263" spans="1:10" ht="15.75">
      <c r="A263" s="12" t="s">
        <v>78</v>
      </c>
      <c r="B263" s="13"/>
      <c r="C263" s="14"/>
      <c r="D263" s="14"/>
      <c r="E263" s="130"/>
      <c r="F263" s="128"/>
      <c r="G263" s="128"/>
      <c r="H263" s="128"/>
      <c r="I263" s="128"/>
      <c r="J263" s="80"/>
    </row>
    <row r="264" spans="1:10" ht="15.75">
      <c r="A264" s="17" t="s">
        <v>79</v>
      </c>
      <c r="B264" s="18"/>
      <c r="C264" s="19"/>
      <c r="D264" s="19"/>
      <c r="E264" s="132"/>
      <c r="F264" s="128"/>
      <c r="G264" s="128"/>
      <c r="H264" s="128"/>
      <c r="I264" s="128"/>
      <c r="J264" s="80"/>
    </row>
    <row r="265" spans="1:10" ht="15.75">
      <c r="A265" s="20"/>
      <c r="E265" s="80"/>
      <c r="F265" s="128"/>
      <c r="G265" s="128"/>
      <c r="H265" s="128"/>
      <c r="I265" s="128"/>
      <c r="J265" s="80"/>
    </row>
    <row r="266" spans="1:10" ht="21.75" customHeight="1">
      <c r="A266" s="498" t="s">
        <v>82</v>
      </c>
      <c r="B266" s="498"/>
      <c r="C266" s="498"/>
      <c r="D266" s="498"/>
      <c r="E266" s="498"/>
      <c r="F266" s="128"/>
      <c r="G266" s="128"/>
      <c r="H266" s="128"/>
      <c r="I266" s="128"/>
      <c r="J266" s="80"/>
    </row>
    <row r="267" spans="1:10" ht="15.75">
      <c r="A267" s="4" t="s">
        <v>83</v>
      </c>
      <c r="E267" s="80"/>
      <c r="F267" s="128"/>
      <c r="G267" s="128"/>
      <c r="H267" s="128"/>
      <c r="I267" s="128"/>
      <c r="J267" s="80"/>
    </row>
    <row r="268" spans="5:10" ht="15.75">
      <c r="E268" s="80"/>
      <c r="F268" s="128"/>
      <c r="G268" s="128"/>
      <c r="H268" s="128"/>
      <c r="I268" s="128"/>
      <c r="J268" s="80"/>
    </row>
    <row r="269" spans="1:10" ht="15.75">
      <c r="A269" s="434" t="s">
        <v>644</v>
      </c>
      <c r="B269" s="493" t="s">
        <v>645</v>
      </c>
      <c r="C269" s="493"/>
      <c r="D269" s="493" t="s">
        <v>646</v>
      </c>
      <c r="E269" s="493"/>
      <c r="F269" s="128"/>
      <c r="G269" s="128"/>
      <c r="H269" s="128"/>
      <c r="I269" s="128"/>
      <c r="J269" s="80"/>
    </row>
    <row r="270" spans="1:10" ht="15.75">
      <c r="A270" s="436"/>
      <c r="B270" s="435" t="s">
        <v>647</v>
      </c>
      <c r="C270" s="435" t="s">
        <v>648</v>
      </c>
      <c r="D270" s="435" t="s">
        <v>647</v>
      </c>
      <c r="E270" s="435" t="s">
        <v>648</v>
      </c>
      <c r="F270" s="128"/>
      <c r="G270" s="128"/>
      <c r="H270" s="128"/>
      <c r="I270" s="128"/>
      <c r="J270" s="80"/>
    </row>
    <row r="271" spans="1:10" ht="30">
      <c r="A271" s="185" t="s">
        <v>649</v>
      </c>
      <c r="B271" s="437"/>
      <c r="C271" s="437"/>
      <c r="D271" s="437"/>
      <c r="E271" s="437"/>
      <c r="F271" s="128"/>
      <c r="G271" s="128"/>
      <c r="H271" s="128"/>
      <c r="I271" s="128"/>
      <c r="J271" s="80"/>
    </row>
    <row r="272" spans="1:10" ht="30">
      <c r="A272" s="175" t="s">
        <v>650</v>
      </c>
      <c r="B272" s="437"/>
      <c r="C272" s="437"/>
      <c r="D272" s="437"/>
      <c r="E272" s="437"/>
      <c r="F272" s="128"/>
      <c r="G272" s="128"/>
      <c r="H272" s="128"/>
      <c r="I272" s="128"/>
      <c r="J272" s="80"/>
    </row>
    <row r="273" spans="1:10" ht="15.75">
      <c r="A273" s="175" t="s">
        <v>651</v>
      </c>
      <c r="B273" s="437"/>
      <c r="C273" s="437"/>
      <c r="D273" s="437"/>
      <c r="E273" s="437"/>
      <c r="F273" s="128"/>
      <c r="G273" s="128"/>
      <c r="H273" s="128"/>
      <c r="I273" s="128"/>
      <c r="J273" s="80"/>
    </row>
    <row r="274" spans="1:10" ht="15.75">
      <c r="A274" s="175" t="s">
        <v>652</v>
      </c>
      <c r="B274" s="437"/>
      <c r="C274" s="437"/>
      <c r="D274" s="437"/>
      <c r="E274" s="437"/>
      <c r="F274" s="128"/>
      <c r="G274" s="128"/>
      <c r="H274" s="128"/>
      <c r="I274" s="128"/>
      <c r="J274" s="80"/>
    </row>
    <row r="275" spans="1:10" ht="45">
      <c r="A275" s="185" t="s">
        <v>653</v>
      </c>
      <c r="B275" s="437"/>
      <c r="C275" s="438">
        <f>C276+C279</f>
        <v>2718842901</v>
      </c>
      <c r="D275" s="438"/>
      <c r="E275" s="438">
        <f>E276+E279</f>
        <v>2689426163</v>
      </c>
      <c r="F275" s="128"/>
      <c r="G275" s="128"/>
      <c r="H275" s="128"/>
      <c r="I275" s="128"/>
      <c r="J275" s="80"/>
    </row>
    <row r="276" spans="1:10" ht="30">
      <c r="A276" s="175" t="s">
        <v>654</v>
      </c>
      <c r="B276" s="437"/>
      <c r="C276" s="439">
        <f>C277+C278</f>
        <v>1718842901</v>
      </c>
      <c r="D276" s="439"/>
      <c r="E276" s="439">
        <f>E277+E278</f>
        <v>1689426163</v>
      </c>
      <c r="F276" s="128"/>
      <c r="G276" s="128"/>
      <c r="H276" s="128"/>
      <c r="I276" s="128"/>
      <c r="J276" s="80"/>
    </row>
    <row r="277" spans="1:10" ht="15.75">
      <c r="A277" s="175" t="s">
        <v>655</v>
      </c>
      <c r="B277" s="437"/>
      <c r="C277" s="439">
        <v>1500000000</v>
      </c>
      <c r="D277" s="439"/>
      <c r="E277" s="439">
        <v>1500000000</v>
      </c>
      <c r="F277" s="128"/>
      <c r="G277" s="128"/>
      <c r="H277" s="128"/>
      <c r="I277" s="128"/>
      <c r="J277" s="80"/>
    </row>
    <row r="278" spans="1:10" ht="30">
      <c r="A278" s="175" t="s">
        <v>656</v>
      </c>
      <c r="B278" s="437"/>
      <c r="C278" s="439">
        <v>218842901</v>
      </c>
      <c r="D278" s="439"/>
      <c r="E278" s="439">
        <v>189426163</v>
      </c>
      <c r="F278" s="128"/>
      <c r="G278" s="128"/>
      <c r="H278" s="128"/>
      <c r="I278" s="128"/>
      <c r="J278" s="80"/>
    </row>
    <row r="279" spans="1:10" ht="30">
      <c r="A279" s="175" t="s">
        <v>657</v>
      </c>
      <c r="B279" s="437"/>
      <c r="C279" s="439">
        <v>1000000000</v>
      </c>
      <c r="D279" s="439"/>
      <c r="E279" s="439">
        <v>1000000000</v>
      </c>
      <c r="F279" s="128"/>
      <c r="G279" s="128"/>
      <c r="H279" s="128"/>
      <c r="I279" s="128"/>
      <c r="J279" s="80"/>
    </row>
    <row r="280" spans="1:10" ht="30">
      <c r="A280" s="175" t="s">
        <v>658</v>
      </c>
      <c r="B280" s="437"/>
      <c r="C280" s="439"/>
      <c r="D280" s="439"/>
      <c r="E280" s="439"/>
      <c r="F280" s="128"/>
      <c r="G280" s="128"/>
      <c r="H280" s="128"/>
      <c r="I280" s="128"/>
      <c r="J280" s="80"/>
    </row>
    <row r="281" spans="1:10" ht="30">
      <c r="A281" s="175" t="s">
        <v>654</v>
      </c>
      <c r="B281" s="437"/>
      <c r="C281" s="439"/>
      <c r="D281" s="439"/>
      <c r="E281" s="439"/>
      <c r="F281" s="128"/>
      <c r="G281" s="128"/>
      <c r="H281" s="128"/>
      <c r="I281" s="128"/>
      <c r="J281" s="80"/>
    </row>
    <row r="282" spans="1:10" ht="15.75">
      <c r="A282" s="175" t="s">
        <v>651</v>
      </c>
      <c r="B282" s="437"/>
      <c r="C282" s="437"/>
      <c r="D282" s="437"/>
      <c r="E282" s="437"/>
      <c r="F282" s="128"/>
      <c r="G282" s="128"/>
      <c r="H282" s="128"/>
      <c r="I282" s="128"/>
      <c r="J282" s="80"/>
    </row>
    <row r="283" spans="1:10" ht="47.25" customHeight="1">
      <c r="A283" s="494" t="s">
        <v>667</v>
      </c>
      <c r="B283" s="495"/>
      <c r="C283" s="495"/>
      <c r="D283" s="495"/>
      <c r="E283" s="496"/>
      <c r="F283" s="128"/>
      <c r="G283" s="128"/>
      <c r="H283" s="128"/>
      <c r="I283" s="128"/>
      <c r="J283" s="80"/>
    </row>
    <row r="284" spans="1:10" ht="15.75">
      <c r="A284" s="185" t="s">
        <v>659</v>
      </c>
      <c r="B284" s="439"/>
      <c r="C284" s="438">
        <f>SUM(C285:C289)</f>
        <v>3056050260</v>
      </c>
      <c r="D284" s="438"/>
      <c r="E284" s="438">
        <f>SUM(E285:E289)</f>
        <v>3056050260</v>
      </c>
      <c r="F284" s="128"/>
      <c r="G284" s="128"/>
      <c r="H284" s="128"/>
      <c r="I284" s="128"/>
      <c r="J284" s="80"/>
    </row>
    <row r="285" spans="1:10" ht="15.75">
      <c r="A285" s="175" t="s">
        <v>660</v>
      </c>
      <c r="B285" s="439">
        <v>5037</v>
      </c>
      <c r="C285" s="439">
        <v>503700000</v>
      </c>
      <c r="D285" s="439">
        <v>5037</v>
      </c>
      <c r="E285" s="439">
        <v>503700000</v>
      </c>
      <c r="F285" s="128"/>
      <c r="G285" s="128"/>
      <c r="H285" s="128"/>
      <c r="I285" s="128"/>
      <c r="J285" s="80"/>
    </row>
    <row r="286" spans="1:10" ht="15.75">
      <c r="A286" s="175" t="s">
        <v>661</v>
      </c>
      <c r="B286" s="439"/>
      <c r="C286" s="439"/>
      <c r="D286" s="439"/>
      <c r="E286" s="439"/>
      <c r="F286" s="128"/>
      <c r="G286" s="128"/>
      <c r="H286" s="128"/>
      <c r="I286" s="128"/>
      <c r="J286" s="80"/>
    </row>
    <row r="287" spans="1:10" ht="15.75">
      <c r="A287" s="175" t="s">
        <v>662</v>
      </c>
      <c r="B287" s="439"/>
      <c r="C287" s="439"/>
      <c r="D287" s="439"/>
      <c r="E287" s="439"/>
      <c r="F287" s="128"/>
      <c r="G287" s="128"/>
      <c r="H287" s="128"/>
      <c r="I287" s="128"/>
      <c r="J287" s="80"/>
    </row>
    <row r="288" spans="1:10" ht="15.75">
      <c r="A288" s="175" t="s">
        <v>663</v>
      </c>
      <c r="B288" s="439"/>
      <c r="C288" s="439">
        <v>1300000000</v>
      </c>
      <c r="D288" s="439"/>
      <c r="E288" s="439">
        <v>1300000000</v>
      </c>
      <c r="F288" s="128"/>
      <c r="G288" s="128"/>
      <c r="H288" s="128"/>
      <c r="I288" s="128"/>
      <c r="J288" s="80"/>
    </row>
    <row r="289" spans="1:11" s="61" customFormat="1" ht="17.25" customHeight="1">
      <c r="A289" s="175" t="s">
        <v>664</v>
      </c>
      <c r="B289" s="439"/>
      <c r="C289" s="439">
        <v>1252350260</v>
      </c>
      <c r="D289" s="439"/>
      <c r="E289" s="439">
        <v>1252350260</v>
      </c>
      <c r="F289" s="158"/>
      <c r="G289" s="158"/>
      <c r="H289" s="158"/>
      <c r="I289" s="158"/>
      <c r="J289" s="127"/>
      <c r="K289" s="149"/>
    </row>
    <row r="290" spans="1:10" ht="28.5" customHeight="1">
      <c r="A290" s="175" t="s">
        <v>665</v>
      </c>
      <c r="B290" s="437"/>
      <c r="C290" s="437"/>
      <c r="D290" s="437"/>
      <c r="E290" s="437"/>
      <c r="F290" s="128"/>
      <c r="G290" s="128"/>
      <c r="H290" s="128"/>
      <c r="I290" s="128"/>
      <c r="J290" s="80"/>
    </row>
    <row r="291" spans="1:10" ht="16.5" customHeight="1">
      <c r="A291" s="175" t="s">
        <v>666</v>
      </c>
      <c r="B291" s="437"/>
      <c r="C291" s="437"/>
      <c r="D291" s="437"/>
      <c r="E291" s="437"/>
      <c r="F291" s="128"/>
      <c r="G291" s="128"/>
      <c r="H291" s="128"/>
      <c r="I291" s="128"/>
      <c r="J291" s="80"/>
    </row>
    <row r="292" spans="1:10" ht="16.5" customHeight="1">
      <c r="A292" s="175" t="s">
        <v>652</v>
      </c>
      <c r="B292" s="437"/>
      <c r="C292" s="437"/>
      <c r="D292" s="437"/>
      <c r="E292" s="437"/>
      <c r="F292" s="128"/>
      <c r="G292" s="128"/>
      <c r="H292" s="128"/>
      <c r="I292" s="128"/>
      <c r="J292" s="80"/>
    </row>
    <row r="293" spans="1:12" ht="15.75">
      <c r="A293" s="436"/>
      <c r="B293" s="437"/>
      <c r="C293" s="437"/>
      <c r="D293" s="437"/>
      <c r="E293" s="437"/>
      <c r="F293" s="283"/>
      <c r="G293" s="283"/>
      <c r="H293" s="283"/>
      <c r="I293" s="283"/>
      <c r="J293" s="125"/>
      <c r="K293" s="291"/>
      <c r="L293" s="297"/>
    </row>
    <row r="294" spans="1:12" s="61" customFormat="1" ht="18.75" customHeight="1">
      <c r="A294" s="27" t="s">
        <v>178</v>
      </c>
      <c r="B294" s="62"/>
      <c r="C294" s="28" t="s">
        <v>523</v>
      </c>
      <c r="D294" s="300" t="s">
        <v>532</v>
      </c>
      <c r="E294" s="284"/>
      <c r="F294" s="313"/>
      <c r="G294" s="292"/>
      <c r="H294" s="292"/>
      <c r="I294" s="292"/>
      <c r="J294" s="284"/>
      <c r="K294" s="293"/>
      <c r="L294" s="296"/>
    </row>
    <row r="295" spans="1:12" ht="18" customHeight="1">
      <c r="A295" s="30" t="s">
        <v>179</v>
      </c>
      <c r="B295" s="60"/>
      <c r="C295" s="34"/>
      <c r="D295" s="278"/>
      <c r="E295" s="125"/>
      <c r="F295" s="283"/>
      <c r="G295" s="283"/>
      <c r="H295" s="283"/>
      <c r="I295" s="283"/>
      <c r="J295" s="125"/>
      <c r="K295" s="291"/>
      <c r="L295" s="297"/>
    </row>
    <row r="296" spans="1:12" ht="18" customHeight="1">
      <c r="A296" s="30" t="s">
        <v>180</v>
      </c>
      <c r="B296" s="60"/>
      <c r="C296" s="34"/>
      <c r="D296" s="278"/>
      <c r="E296" s="125"/>
      <c r="F296" s="283"/>
      <c r="G296" s="283"/>
      <c r="H296" s="283"/>
      <c r="I296" s="283"/>
      <c r="J296" s="125"/>
      <c r="K296" s="291"/>
      <c r="L296" s="297"/>
    </row>
    <row r="297" spans="1:12" ht="18" customHeight="1">
      <c r="A297" s="30" t="s">
        <v>181</v>
      </c>
      <c r="B297" s="60"/>
      <c r="C297" s="34"/>
      <c r="D297" s="278"/>
      <c r="E297" s="125"/>
      <c r="F297" s="283"/>
      <c r="G297" s="283"/>
      <c r="H297" s="283"/>
      <c r="I297" s="283"/>
      <c r="J297" s="125"/>
      <c r="K297" s="291"/>
      <c r="L297" s="297"/>
    </row>
    <row r="298" spans="1:12" ht="33.75" customHeight="1">
      <c r="A298" s="30" t="s">
        <v>182</v>
      </c>
      <c r="B298" s="60"/>
      <c r="C298" s="34"/>
      <c r="D298" s="278"/>
      <c r="E298" s="125"/>
      <c r="F298" s="283"/>
      <c r="G298" s="283"/>
      <c r="H298" s="283"/>
      <c r="I298" s="283"/>
      <c r="J298" s="125"/>
      <c r="K298" s="291"/>
      <c r="L298" s="297"/>
    </row>
    <row r="299" spans="1:12" ht="18" customHeight="1">
      <c r="A299" s="30" t="s">
        <v>183</v>
      </c>
      <c r="B299" s="60"/>
      <c r="C299" s="34"/>
      <c r="D299" s="278"/>
      <c r="E299" s="125"/>
      <c r="F299" s="283"/>
      <c r="G299" s="283"/>
      <c r="H299" s="283"/>
      <c r="I299" s="283"/>
      <c r="J299" s="125"/>
      <c r="K299" s="291"/>
      <c r="L299" s="297"/>
    </row>
    <row r="300" spans="1:12" ht="30.75" customHeight="1">
      <c r="A300" s="30" t="s">
        <v>184</v>
      </c>
      <c r="B300" s="60"/>
      <c r="C300" s="172">
        <v>1694202157</v>
      </c>
      <c r="D300" s="310">
        <v>1768660157</v>
      </c>
      <c r="E300" s="125"/>
      <c r="F300" s="283"/>
      <c r="G300" s="283"/>
      <c r="H300" s="283"/>
      <c r="I300" s="283"/>
      <c r="J300" s="125"/>
      <c r="K300" s="291"/>
      <c r="L300" s="297"/>
    </row>
    <row r="301" spans="1:12" ht="17.25" customHeight="1">
      <c r="A301" s="30" t="s">
        <v>185</v>
      </c>
      <c r="B301" s="60"/>
      <c r="C301" s="172">
        <v>1237457762</v>
      </c>
      <c r="D301" s="278">
        <v>1201825471</v>
      </c>
      <c r="E301" s="125"/>
      <c r="F301" s="283"/>
      <c r="G301" s="283"/>
      <c r="H301" s="283"/>
      <c r="I301" s="283"/>
      <c r="J301" s="125"/>
      <c r="K301" s="291"/>
      <c r="L301" s="297"/>
    </row>
    <row r="302" spans="1:12" ht="17.25" customHeight="1">
      <c r="A302" s="27" t="s">
        <v>84</v>
      </c>
      <c r="B302" s="60"/>
      <c r="C302" s="35">
        <v>2931659919</v>
      </c>
      <c r="D302" s="277">
        <v>2970485628</v>
      </c>
      <c r="E302" s="125"/>
      <c r="F302" s="285"/>
      <c r="G302" s="285"/>
      <c r="H302" s="285"/>
      <c r="I302" s="285"/>
      <c r="J302" s="125"/>
      <c r="K302" s="291"/>
      <c r="L302" s="297"/>
    </row>
    <row r="303" spans="1:12" ht="17.25" customHeight="1">
      <c r="A303" s="488"/>
      <c r="B303" s="488"/>
      <c r="C303" s="42"/>
      <c r="D303" s="311"/>
      <c r="E303" s="450"/>
      <c r="F303" s="283"/>
      <c r="G303" s="283"/>
      <c r="H303" s="283"/>
      <c r="I303" s="283"/>
      <c r="J303" s="125"/>
      <c r="K303" s="291"/>
      <c r="L303" s="297"/>
    </row>
    <row r="304" spans="1:12" s="61" customFormat="1" ht="18.75" customHeight="1">
      <c r="A304" s="27" t="s">
        <v>186</v>
      </c>
      <c r="B304" s="62"/>
      <c r="C304" s="28" t="s">
        <v>523</v>
      </c>
      <c r="D304" s="300" t="s">
        <v>532</v>
      </c>
      <c r="E304" s="450"/>
      <c r="F304" s="292"/>
      <c r="G304" s="292"/>
      <c r="H304" s="292"/>
      <c r="I304" s="292"/>
      <c r="J304" s="284"/>
      <c r="K304" s="293"/>
      <c r="L304" s="296"/>
    </row>
    <row r="305" spans="1:12" ht="16.5" customHeight="1">
      <c r="A305" s="30" t="s">
        <v>85</v>
      </c>
      <c r="B305" s="60"/>
      <c r="C305" s="34">
        <v>401343879055</v>
      </c>
      <c r="D305" s="278">
        <v>384873908366</v>
      </c>
      <c r="E305" s="450"/>
      <c r="F305" s="283"/>
      <c r="G305" s="283"/>
      <c r="H305" s="283"/>
      <c r="I305" s="283"/>
      <c r="J305" s="125"/>
      <c r="K305" s="291"/>
      <c r="L305" s="297"/>
    </row>
    <row r="306" spans="1:12" ht="16.5" customHeight="1">
      <c r="A306" s="30" t="s">
        <v>510</v>
      </c>
      <c r="B306" s="60"/>
      <c r="C306" s="34">
        <v>5477784933</v>
      </c>
      <c r="D306" s="278">
        <v>5477784933</v>
      </c>
      <c r="E306" s="450"/>
      <c r="F306" s="283"/>
      <c r="G306" s="283"/>
      <c r="H306" s="283"/>
      <c r="I306" s="283"/>
      <c r="J306" s="125"/>
      <c r="K306" s="291"/>
      <c r="L306" s="297"/>
    </row>
    <row r="307" spans="1:12" ht="16.5" customHeight="1">
      <c r="A307" s="43" t="s">
        <v>58</v>
      </c>
      <c r="B307" s="60"/>
      <c r="C307" s="35">
        <v>406821663988</v>
      </c>
      <c r="D307" s="277">
        <v>390351693299</v>
      </c>
      <c r="E307" s="312"/>
      <c r="F307" s="285"/>
      <c r="G307" s="285"/>
      <c r="H307" s="285"/>
      <c r="I307" s="285"/>
      <c r="J307" s="125"/>
      <c r="K307" s="291"/>
      <c r="L307" s="297"/>
    </row>
    <row r="308" spans="1:12" ht="36.75" customHeight="1">
      <c r="A308" s="27" t="s">
        <v>86</v>
      </c>
      <c r="B308" s="62"/>
      <c r="C308" s="28" t="s">
        <v>523</v>
      </c>
      <c r="D308" s="300" t="s">
        <v>532</v>
      </c>
      <c r="E308" s="125"/>
      <c r="F308" s="283"/>
      <c r="G308" s="283"/>
      <c r="H308" s="283"/>
      <c r="I308" s="283"/>
      <c r="J308" s="125"/>
      <c r="K308" s="291"/>
      <c r="L308" s="297"/>
    </row>
    <row r="309" spans="1:12" ht="17.25" customHeight="1">
      <c r="A309" s="30" t="s">
        <v>87</v>
      </c>
      <c r="B309" s="60"/>
      <c r="C309" s="34">
        <v>328204658</v>
      </c>
      <c r="D309" s="278">
        <v>396946360</v>
      </c>
      <c r="E309" s="125"/>
      <c r="F309" s="283"/>
      <c r="G309" s="283"/>
      <c r="H309" s="283"/>
      <c r="I309" s="283"/>
      <c r="J309" s="125"/>
      <c r="K309" s="291"/>
      <c r="L309" s="297"/>
    </row>
    <row r="310" spans="1:12" ht="17.25" customHeight="1">
      <c r="A310" s="30" t="s">
        <v>88</v>
      </c>
      <c r="B310" s="60"/>
      <c r="C310" s="34">
        <v>0</v>
      </c>
      <c r="D310" s="278">
        <v>0</v>
      </c>
      <c r="E310" s="125"/>
      <c r="F310" s="283"/>
      <c r="G310" s="283"/>
      <c r="H310" s="283"/>
      <c r="I310" s="283"/>
      <c r="J310" s="125"/>
      <c r="K310" s="291"/>
      <c r="L310" s="297"/>
    </row>
    <row r="311" spans="1:12" ht="17.25" customHeight="1">
      <c r="A311" s="30" t="s">
        <v>89</v>
      </c>
      <c r="B311" s="60"/>
      <c r="C311" s="34">
        <v>0</v>
      </c>
      <c r="D311" s="278">
        <v>0</v>
      </c>
      <c r="E311" s="125"/>
      <c r="F311" s="283"/>
      <c r="G311" s="283"/>
      <c r="H311" s="283"/>
      <c r="I311" s="283"/>
      <c r="J311" s="125"/>
      <c r="K311" s="291"/>
      <c r="L311" s="297"/>
    </row>
    <row r="312" spans="1:12" ht="17.25" customHeight="1">
      <c r="A312" s="30" t="s">
        <v>90</v>
      </c>
      <c r="B312" s="69"/>
      <c r="C312" s="34">
        <v>8361344799</v>
      </c>
      <c r="D312" s="278">
        <v>10780905178</v>
      </c>
      <c r="E312" s="125"/>
      <c r="F312" s="283"/>
      <c r="G312" s="283"/>
      <c r="H312" s="283"/>
      <c r="I312" s="283"/>
      <c r="J312" s="125"/>
      <c r="K312" s="291"/>
      <c r="L312" s="297"/>
    </row>
    <row r="313" spans="1:12" ht="17.25" customHeight="1">
      <c r="A313" s="30" t="s">
        <v>189</v>
      </c>
      <c r="B313" s="62"/>
      <c r="C313" s="34">
        <v>34029991</v>
      </c>
      <c r="D313" s="278">
        <v>110814487</v>
      </c>
      <c r="E313" s="125"/>
      <c r="F313" s="283"/>
      <c r="G313" s="283"/>
      <c r="H313" s="283"/>
      <c r="I313" s="283"/>
      <c r="J313" s="125"/>
      <c r="K313" s="291"/>
      <c r="L313" s="297"/>
    </row>
    <row r="314" spans="1:12" ht="17.25" customHeight="1">
      <c r="A314" s="30" t="s">
        <v>91</v>
      </c>
      <c r="B314" s="62"/>
      <c r="C314" s="34">
        <v>524449305</v>
      </c>
      <c r="D314" s="278">
        <v>875807978</v>
      </c>
      <c r="E314" s="125"/>
      <c r="F314" s="283"/>
      <c r="G314" s="283"/>
      <c r="H314" s="283"/>
      <c r="I314" s="283"/>
      <c r="J314" s="125"/>
      <c r="K314" s="291"/>
      <c r="L314" s="297"/>
    </row>
    <row r="315" spans="1:12" ht="17.25" customHeight="1">
      <c r="A315" s="30" t="s">
        <v>190</v>
      </c>
      <c r="B315" s="62"/>
      <c r="C315" s="34">
        <v>719541797</v>
      </c>
      <c r="D315" s="278">
        <v>719541797</v>
      </c>
      <c r="E315" s="125"/>
      <c r="F315" s="283"/>
      <c r="G315" s="283"/>
      <c r="H315" s="283"/>
      <c r="I315" s="283"/>
      <c r="J315" s="125"/>
      <c r="K315" s="291"/>
      <c r="L315" s="297"/>
    </row>
    <row r="316" spans="1:12" ht="17.25" customHeight="1">
      <c r="A316" s="30" t="s">
        <v>92</v>
      </c>
      <c r="B316" s="69"/>
      <c r="C316" s="34">
        <v>102409271</v>
      </c>
      <c r="D316" s="278">
        <v>0</v>
      </c>
      <c r="E316" s="125"/>
      <c r="F316" s="283"/>
      <c r="G316" s="283"/>
      <c r="H316" s="283"/>
      <c r="I316" s="283"/>
      <c r="J316" s="125"/>
      <c r="K316" s="291"/>
      <c r="L316" s="297"/>
    </row>
    <row r="317" spans="1:12" ht="17.25" customHeight="1">
      <c r="A317" s="30" t="s">
        <v>187</v>
      </c>
      <c r="B317" s="62"/>
      <c r="C317" s="34">
        <v>631499058</v>
      </c>
      <c r="D317" s="278">
        <v>934308478</v>
      </c>
      <c r="E317" s="125"/>
      <c r="F317" s="283"/>
      <c r="G317" s="283"/>
      <c r="H317" s="283"/>
      <c r="I317" s="283"/>
      <c r="J317" s="125"/>
      <c r="K317" s="291"/>
      <c r="L317" s="297"/>
    </row>
    <row r="318" spans="1:12" ht="17.25" customHeight="1">
      <c r="A318" s="30" t="s">
        <v>188</v>
      </c>
      <c r="B318" s="69"/>
      <c r="C318" s="34">
        <v>1021008361</v>
      </c>
      <c r="D318" s="278">
        <v>1070794543</v>
      </c>
      <c r="E318" s="125"/>
      <c r="F318" s="283"/>
      <c r="G318" s="283"/>
      <c r="H318" s="283"/>
      <c r="I318" s="283"/>
      <c r="J318" s="125"/>
      <c r="K318" s="291"/>
      <c r="L318" s="297"/>
    </row>
    <row r="319" spans="1:12" ht="17.25" customHeight="1">
      <c r="A319" s="27" t="s">
        <v>58</v>
      </c>
      <c r="B319" s="69"/>
      <c r="C319" s="35">
        <v>11722487240</v>
      </c>
      <c r="D319" s="277">
        <v>14889118821</v>
      </c>
      <c r="E319" s="125"/>
      <c r="F319" s="285"/>
      <c r="G319" s="285"/>
      <c r="H319" s="285"/>
      <c r="I319" s="285"/>
      <c r="J319" s="125"/>
      <c r="K319" s="291"/>
      <c r="L319" s="297"/>
    </row>
    <row r="320" spans="1:12" ht="15.75" customHeight="1">
      <c r="A320" s="30"/>
      <c r="B320" s="60"/>
      <c r="C320" s="33"/>
      <c r="D320" s="302"/>
      <c r="E320" s="125"/>
      <c r="F320" s="283"/>
      <c r="G320" s="283"/>
      <c r="H320" s="283"/>
      <c r="I320" s="283"/>
      <c r="J320" s="125"/>
      <c r="K320" s="291"/>
      <c r="L320" s="297"/>
    </row>
    <row r="321" spans="1:12" s="61" customFormat="1" ht="18.75" customHeight="1">
      <c r="A321" s="27" t="s">
        <v>93</v>
      </c>
      <c r="B321" s="62"/>
      <c r="C321" s="28" t="s">
        <v>523</v>
      </c>
      <c r="D321" s="300" t="s">
        <v>532</v>
      </c>
      <c r="E321" s="284"/>
      <c r="F321" s="292"/>
      <c r="G321" s="292"/>
      <c r="H321" s="292"/>
      <c r="I321" s="292"/>
      <c r="J321" s="284"/>
      <c r="K321" s="293"/>
      <c r="L321" s="296"/>
    </row>
    <row r="322" spans="1:12" ht="18.75" customHeight="1">
      <c r="A322" s="463" t="s">
        <v>191</v>
      </c>
      <c r="B322" s="463"/>
      <c r="C322" s="463"/>
      <c r="D322" s="278"/>
      <c r="E322" s="125"/>
      <c r="F322" s="283"/>
      <c r="G322" s="283"/>
      <c r="H322" s="283"/>
      <c r="I322" s="283"/>
      <c r="J322" s="125"/>
      <c r="K322" s="291"/>
      <c r="L322" s="297"/>
    </row>
    <row r="323" spans="1:12" ht="18.75" customHeight="1">
      <c r="A323" s="30" t="s">
        <v>192</v>
      </c>
      <c r="B323" s="60"/>
      <c r="C323" s="34">
        <v>0</v>
      </c>
      <c r="D323" s="278">
        <v>133178336</v>
      </c>
      <c r="E323" s="125"/>
      <c r="F323" s="283"/>
      <c r="G323" s="283"/>
      <c r="H323" s="283"/>
      <c r="I323" s="283"/>
      <c r="J323" s="125"/>
      <c r="K323" s="291"/>
      <c r="L323" s="297"/>
    </row>
    <row r="324" spans="1:12" ht="18.75" customHeight="1">
      <c r="A324" s="478" t="s">
        <v>193</v>
      </c>
      <c r="B324" s="479"/>
      <c r="C324" s="34"/>
      <c r="D324" s="278"/>
      <c r="E324" s="125"/>
      <c r="F324" s="283"/>
      <c r="G324" s="283"/>
      <c r="H324" s="283"/>
      <c r="I324" s="283"/>
      <c r="J324" s="125"/>
      <c r="K324" s="291"/>
      <c r="L324" s="297"/>
    </row>
    <row r="325" spans="1:12" ht="18.75" customHeight="1">
      <c r="A325" s="30" t="s">
        <v>194</v>
      </c>
      <c r="B325" s="60"/>
      <c r="C325" s="34">
        <v>3303005509</v>
      </c>
      <c r="D325" s="278">
        <v>989955135</v>
      </c>
      <c r="E325" s="125"/>
      <c r="F325" s="283"/>
      <c r="G325" s="283"/>
      <c r="H325" s="283"/>
      <c r="I325" s="283"/>
      <c r="J325" s="125"/>
      <c r="K325" s="291"/>
      <c r="L325" s="297"/>
    </row>
    <row r="326" spans="1:12" ht="18" customHeight="1">
      <c r="A326" s="30" t="s">
        <v>511</v>
      </c>
      <c r="B326" s="60"/>
      <c r="C326" s="34"/>
      <c r="D326" s="278"/>
      <c r="E326" s="125"/>
      <c r="F326" s="283"/>
      <c r="G326" s="283"/>
      <c r="H326" s="283"/>
      <c r="I326" s="283"/>
      <c r="J326" s="125"/>
      <c r="K326" s="291"/>
      <c r="L326" s="297"/>
    </row>
    <row r="327" spans="1:12" ht="18.75" customHeight="1">
      <c r="A327" s="43" t="s">
        <v>58</v>
      </c>
      <c r="B327" s="60"/>
      <c r="C327" s="35">
        <v>3303005509</v>
      </c>
      <c r="D327" s="277">
        <v>1123133471</v>
      </c>
      <c r="E327" s="125"/>
      <c r="F327" s="285"/>
      <c r="G327" s="285"/>
      <c r="H327" s="285"/>
      <c r="I327" s="285"/>
      <c r="J327" s="125"/>
      <c r="K327" s="291"/>
      <c r="L327" s="297"/>
    </row>
    <row r="328" spans="1:12" ht="15.75">
      <c r="A328" s="30"/>
      <c r="B328" s="60"/>
      <c r="C328" s="33"/>
      <c r="D328" s="302"/>
      <c r="E328" s="125"/>
      <c r="F328" s="283"/>
      <c r="G328" s="283"/>
      <c r="H328" s="283"/>
      <c r="I328" s="283"/>
      <c r="J328" s="125"/>
      <c r="K328" s="291"/>
      <c r="L328" s="297"/>
    </row>
    <row r="329" spans="1:12" s="61" customFormat="1" ht="21" customHeight="1">
      <c r="A329" s="480" t="s">
        <v>447</v>
      </c>
      <c r="B329" s="481"/>
      <c r="C329" s="28" t="s">
        <v>523</v>
      </c>
      <c r="D329" s="300" t="s">
        <v>532</v>
      </c>
      <c r="E329" s="284"/>
      <c r="F329" s="292"/>
      <c r="G329" s="292"/>
      <c r="H329" s="292"/>
      <c r="I329" s="292"/>
      <c r="J329" s="284"/>
      <c r="K329" s="293"/>
      <c r="L329" s="296"/>
    </row>
    <row r="330" spans="1:12" ht="18" customHeight="1">
      <c r="A330" s="30" t="s">
        <v>94</v>
      </c>
      <c r="B330" s="60"/>
      <c r="C330" s="34">
        <v>0</v>
      </c>
      <c r="D330" s="278">
        <v>0</v>
      </c>
      <c r="E330" s="125"/>
      <c r="F330" s="282"/>
      <c r="G330" s="283"/>
      <c r="H330" s="283"/>
      <c r="I330" s="283"/>
      <c r="J330" s="125"/>
      <c r="K330" s="291"/>
      <c r="L330" s="297"/>
    </row>
    <row r="331" spans="1:12" ht="18" customHeight="1">
      <c r="A331" s="30" t="s">
        <v>95</v>
      </c>
      <c r="B331" s="60"/>
      <c r="C331" s="34">
        <v>0</v>
      </c>
      <c r="D331" s="278">
        <v>0</v>
      </c>
      <c r="E331" s="125"/>
      <c r="F331" s="282"/>
      <c r="G331" s="283"/>
      <c r="H331" s="283"/>
      <c r="I331" s="283"/>
      <c r="J331" s="125"/>
      <c r="K331" s="291"/>
      <c r="L331" s="297"/>
    </row>
    <row r="332" spans="1:12" ht="18" customHeight="1">
      <c r="A332" s="175" t="s">
        <v>526</v>
      </c>
      <c r="B332" s="60"/>
      <c r="C332" s="34">
        <v>161908595</v>
      </c>
      <c r="D332" s="278"/>
      <c r="E332" s="125"/>
      <c r="F332" s="282"/>
      <c r="G332" s="283"/>
      <c r="H332" s="283"/>
      <c r="I332" s="283"/>
      <c r="J332" s="125"/>
      <c r="K332" s="291"/>
      <c r="L332" s="297"/>
    </row>
    <row r="333" spans="1:12" ht="18" customHeight="1">
      <c r="A333" s="30" t="s">
        <v>527</v>
      </c>
      <c r="B333" s="60"/>
      <c r="C333" s="34">
        <v>743042730</v>
      </c>
      <c r="D333" s="278">
        <v>1380352134</v>
      </c>
      <c r="E333" s="125"/>
      <c r="F333" s="282"/>
      <c r="G333" s="283"/>
      <c r="H333" s="283"/>
      <c r="I333" s="283"/>
      <c r="J333" s="125"/>
      <c r="K333" s="291"/>
      <c r="L333" s="297"/>
    </row>
    <row r="334" spans="1:12" ht="18" customHeight="1">
      <c r="A334" s="30" t="s">
        <v>96</v>
      </c>
      <c r="B334" s="60"/>
      <c r="C334" s="34">
        <v>653637624</v>
      </c>
      <c r="D334" s="278">
        <v>614372913</v>
      </c>
      <c r="E334" s="125"/>
      <c r="F334" s="282"/>
      <c r="G334" s="283"/>
      <c r="H334" s="283"/>
      <c r="I334" s="283"/>
      <c r="J334" s="125"/>
      <c r="K334" s="291"/>
      <c r="L334" s="297"/>
    </row>
    <row r="335" spans="1:12" s="4" customFormat="1" ht="35.25" customHeight="1">
      <c r="A335" s="30" t="s">
        <v>480</v>
      </c>
      <c r="B335" s="30"/>
      <c r="C335" s="32">
        <v>2197650000</v>
      </c>
      <c r="D335" s="276">
        <v>2197650000</v>
      </c>
      <c r="E335" s="303"/>
      <c r="F335" s="289"/>
      <c r="G335" s="220"/>
      <c r="H335" s="220"/>
      <c r="I335" s="220"/>
      <c r="J335" s="303"/>
      <c r="K335" s="304"/>
      <c r="L335" s="74"/>
    </row>
    <row r="336" spans="1:12" s="59" customFormat="1" ht="18" customHeight="1">
      <c r="A336" s="30" t="s">
        <v>269</v>
      </c>
      <c r="B336" s="58"/>
      <c r="C336" s="34">
        <v>7446020127</v>
      </c>
      <c r="D336" s="301">
        <v>7719070596</v>
      </c>
      <c r="E336" s="305"/>
      <c r="F336" s="289"/>
      <c r="G336" s="306"/>
      <c r="H336" s="306"/>
      <c r="I336" s="306"/>
      <c r="J336" s="305"/>
      <c r="K336" s="307"/>
      <c r="L336" s="308"/>
    </row>
    <row r="337" spans="1:12" ht="18" customHeight="1">
      <c r="A337" s="30" t="s">
        <v>195</v>
      </c>
      <c r="B337" s="60"/>
      <c r="C337" s="34">
        <v>14326872000</v>
      </c>
      <c r="D337" s="448">
        <v>13289648000</v>
      </c>
      <c r="E337" s="125"/>
      <c r="F337" s="309"/>
      <c r="G337" s="283"/>
      <c r="H337" s="283"/>
      <c r="I337" s="283"/>
      <c r="J337" s="125"/>
      <c r="K337" s="291"/>
      <c r="L337" s="297"/>
    </row>
    <row r="338" spans="1:12" ht="18" customHeight="1">
      <c r="A338" s="30" t="s">
        <v>280</v>
      </c>
      <c r="B338" s="60"/>
      <c r="C338" s="34">
        <v>1848000000</v>
      </c>
      <c r="D338" s="448">
        <v>1848000000</v>
      </c>
      <c r="E338" s="125"/>
      <c r="F338" s="309"/>
      <c r="G338" s="283"/>
      <c r="H338" s="283"/>
      <c r="I338" s="283"/>
      <c r="J338" s="125"/>
      <c r="K338" s="291"/>
      <c r="L338" s="297"/>
    </row>
    <row r="339" spans="1:12" ht="18" customHeight="1">
      <c r="A339" s="30" t="s">
        <v>97</v>
      </c>
      <c r="B339" s="60"/>
      <c r="C339" s="34">
        <v>134716955356</v>
      </c>
      <c r="D339" s="34">
        <v>156780185289</v>
      </c>
      <c r="E339" s="125"/>
      <c r="F339" s="282"/>
      <c r="G339" s="283"/>
      <c r="H339" s="283"/>
      <c r="I339" s="283"/>
      <c r="J339" s="125"/>
      <c r="K339" s="291"/>
      <c r="L339" s="297"/>
    </row>
    <row r="340" spans="1:12" ht="18" customHeight="1">
      <c r="A340" s="50" t="s">
        <v>524</v>
      </c>
      <c r="B340" s="33"/>
      <c r="C340" s="35">
        <f>SUM(C330:C339)</f>
        <v>162094086432</v>
      </c>
      <c r="D340" s="35">
        <f>SUM(D330:D339)</f>
        <v>183829278932</v>
      </c>
      <c r="E340" s="125"/>
      <c r="F340" s="285"/>
      <c r="G340" s="285"/>
      <c r="H340" s="285"/>
      <c r="I340" s="285"/>
      <c r="J340" s="285"/>
      <c r="K340" s="291"/>
      <c r="L340" s="297"/>
    </row>
    <row r="341" spans="1:12" ht="15.75">
      <c r="A341" s="30"/>
      <c r="B341" s="60"/>
      <c r="C341" s="33"/>
      <c r="D341" s="33"/>
      <c r="E341" s="125"/>
      <c r="F341" s="283"/>
      <c r="G341" s="283"/>
      <c r="H341" s="283"/>
      <c r="I341" s="283"/>
      <c r="J341" s="125"/>
      <c r="K341" s="291"/>
      <c r="L341" s="297"/>
    </row>
    <row r="342" spans="1:11" s="61" customFormat="1" ht="18" customHeight="1">
      <c r="A342" s="27" t="s">
        <v>98</v>
      </c>
      <c r="B342" s="62"/>
      <c r="C342" s="28" t="s">
        <v>523</v>
      </c>
      <c r="D342" s="29"/>
      <c r="E342" s="127"/>
      <c r="F342" s="158"/>
      <c r="G342" s="158"/>
      <c r="H342" s="158"/>
      <c r="I342" s="158"/>
      <c r="J342" s="127"/>
      <c r="K342" s="149"/>
    </row>
    <row r="343" spans="1:10" ht="18" customHeight="1">
      <c r="A343" s="30" t="s">
        <v>99</v>
      </c>
      <c r="B343" s="60"/>
      <c r="C343" s="34"/>
      <c r="D343" s="34"/>
      <c r="E343" s="80"/>
      <c r="F343" s="128"/>
      <c r="G343" s="128"/>
      <c r="H343" s="128"/>
      <c r="I343" s="128"/>
      <c r="J343" s="80"/>
    </row>
    <row r="344" spans="1:10" ht="18" customHeight="1">
      <c r="A344" s="30" t="s">
        <v>100</v>
      </c>
      <c r="B344" s="60"/>
      <c r="C344" s="34"/>
      <c r="D344" s="34"/>
      <c r="E344" s="80"/>
      <c r="F344" s="128"/>
      <c r="G344" s="128"/>
      <c r="H344" s="128"/>
      <c r="I344" s="128"/>
      <c r="J344" s="80"/>
    </row>
    <row r="345" spans="1:10" ht="18" customHeight="1">
      <c r="A345" s="30" t="s">
        <v>275</v>
      </c>
      <c r="B345" s="60"/>
      <c r="C345" s="34"/>
      <c r="D345" s="38"/>
      <c r="E345" s="80"/>
      <c r="F345" s="128"/>
      <c r="G345" s="128"/>
      <c r="H345" s="128"/>
      <c r="I345" s="128"/>
      <c r="J345" s="80"/>
    </row>
    <row r="346" spans="1:10" ht="18" customHeight="1">
      <c r="A346" s="30"/>
      <c r="B346" s="60"/>
      <c r="C346" s="33"/>
      <c r="D346" s="33"/>
      <c r="E346" s="80"/>
      <c r="F346" s="128"/>
      <c r="G346" s="128"/>
      <c r="H346" s="128"/>
      <c r="I346" s="128"/>
      <c r="J346" s="80"/>
    </row>
    <row r="347" spans="1:11" s="61" customFormat="1" ht="19.5" customHeight="1">
      <c r="A347" s="27" t="s">
        <v>101</v>
      </c>
      <c r="B347" s="62"/>
      <c r="C347" s="28" t="s">
        <v>523</v>
      </c>
      <c r="D347" s="300" t="s">
        <v>532</v>
      </c>
      <c r="E347" s="284"/>
      <c r="F347" s="292"/>
      <c r="G347" s="292"/>
      <c r="H347" s="292"/>
      <c r="I347" s="292"/>
      <c r="J347" s="284"/>
      <c r="K347" s="293"/>
    </row>
    <row r="348" spans="1:11" s="61" customFormat="1" ht="18" customHeight="1">
      <c r="A348" s="27" t="s">
        <v>102</v>
      </c>
      <c r="B348" s="62"/>
      <c r="C348" s="38">
        <v>630599997528</v>
      </c>
      <c r="D348" s="295">
        <v>613414582294</v>
      </c>
      <c r="E348" s="284"/>
      <c r="F348" s="288"/>
      <c r="G348" s="288"/>
      <c r="H348" s="288"/>
      <c r="I348" s="288"/>
      <c r="J348" s="284"/>
      <c r="K348" s="293"/>
    </row>
    <row r="349" spans="1:11" ht="18" customHeight="1">
      <c r="A349" s="30" t="s">
        <v>103</v>
      </c>
      <c r="B349" s="60"/>
      <c r="C349" s="34">
        <v>629140596799</v>
      </c>
      <c r="D349" s="278">
        <v>611777381276</v>
      </c>
      <c r="E349" s="125"/>
      <c r="F349" s="283"/>
      <c r="G349" s="283"/>
      <c r="H349" s="283"/>
      <c r="I349" s="283"/>
      <c r="J349" s="125"/>
      <c r="K349" s="291"/>
    </row>
    <row r="350" spans="1:11" ht="18" customHeight="1">
      <c r="A350" s="30" t="s">
        <v>104</v>
      </c>
      <c r="B350" s="60"/>
      <c r="C350" s="34">
        <v>1459400729</v>
      </c>
      <c r="D350" s="278">
        <v>1637201018</v>
      </c>
      <c r="E350" s="125"/>
      <c r="F350" s="283"/>
      <c r="G350" s="283"/>
      <c r="H350" s="283"/>
      <c r="I350" s="283"/>
      <c r="J350" s="125"/>
      <c r="K350" s="291"/>
    </row>
    <row r="351" spans="1:11" ht="18" customHeight="1">
      <c r="A351" s="30" t="s">
        <v>107</v>
      </c>
      <c r="B351" s="60"/>
      <c r="C351" s="34">
        <v>0</v>
      </c>
      <c r="D351" s="278"/>
      <c r="E351" s="125"/>
      <c r="F351" s="283"/>
      <c r="G351" s="283"/>
      <c r="H351" s="283"/>
      <c r="I351" s="283"/>
      <c r="J351" s="125"/>
      <c r="K351" s="291"/>
    </row>
    <row r="352" spans="1:11" s="61" customFormat="1" ht="18" customHeight="1">
      <c r="A352" s="27" t="s">
        <v>105</v>
      </c>
      <c r="B352" s="62"/>
      <c r="C352" s="38">
        <v>3866825559</v>
      </c>
      <c r="D352" s="295">
        <v>4299550831</v>
      </c>
      <c r="E352" s="284"/>
      <c r="F352" s="288"/>
      <c r="G352" s="288"/>
      <c r="H352" s="288"/>
      <c r="I352" s="288"/>
      <c r="J352" s="284"/>
      <c r="K352" s="293"/>
    </row>
    <row r="353" spans="1:11" ht="18" customHeight="1">
      <c r="A353" s="30" t="s">
        <v>106</v>
      </c>
      <c r="B353" s="60"/>
      <c r="C353" s="34">
        <v>3866825559</v>
      </c>
      <c r="D353" s="278">
        <v>4229550831</v>
      </c>
      <c r="E353" s="125"/>
      <c r="F353" s="283"/>
      <c r="G353" s="283"/>
      <c r="H353" s="283"/>
      <c r="I353" s="283"/>
      <c r="J353" s="125"/>
      <c r="K353" s="291"/>
    </row>
    <row r="354" spans="1:11" ht="18" customHeight="1">
      <c r="A354" s="30" t="s">
        <v>108</v>
      </c>
      <c r="B354" s="60"/>
      <c r="C354" s="34"/>
      <c r="D354" s="278"/>
      <c r="E354" s="125"/>
      <c r="F354" s="283"/>
      <c r="G354" s="283"/>
      <c r="H354" s="283"/>
      <c r="I354" s="283"/>
      <c r="J354" s="125"/>
      <c r="K354" s="291"/>
    </row>
    <row r="355" spans="1:11" ht="18" customHeight="1">
      <c r="A355" s="27" t="s">
        <v>58</v>
      </c>
      <c r="B355" s="60"/>
      <c r="C355" s="35">
        <v>634466823087</v>
      </c>
      <c r="D355" s="277">
        <v>617714133125</v>
      </c>
      <c r="E355" s="125"/>
      <c r="F355" s="285"/>
      <c r="G355" s="285"/>
      <c r="H355" s="285"/>
      <c r="I355" s="285"/>
      <c r="J355" s="125"/>
      <c r="K355" s="291"/>
    </row>
    <row r="356" spans="1:11" ht="16.5" customHeight="1">
      <c r="A356" s="20" t="s">
        <v>109</v>
      </c>
      <c r="E356" s="125"/>
      <c r="F356" s="283"/>
      <c r="G356" s="283"/>
      <c r="H356" s="283"/>
      <c r="I356" s="283"/>
      <c r="J356" s="125"/>
      <c r="K356" s="291"/>
    </row>
    <row r="357" spans="1:10" ht="16.5" customHeight="1">
      <c r="A357" s="20" t="s">
        <v>110</v>
      </c>
      <c r="E357" s="80"/>
      <c r="F357" s="128"/>
      <c r="G357" s="128"/>
      <c r="H357" s="128"/>
      <c r="I357" s="128"/>
      <c r="J357" s="80"/>
    </row>
    <row r="358" spans="1:10" ht="15.75">
      <c r="A358" s="20"/>
      <c r="E358" s="80"/>
      <c r="F358" s="128"/>
      <c r="G358" s="128"/>
      <c r="H358" s="128"/>
      <c r="I358" s="128"/>
      <c r="J358" s="80"/>
    </row>
    <row r="359" spans="1:11" s="61" customFormat="1" ht="31.5" customHeight="1">
      <c r="A359" s="465" t="s">
        <v>196</v>
      </c>
      <c r="B359" s="465"/>
      <c r="C359" s="64"/>
      <c r="D359" s="64"/>
      <c r="E359" s="127"/>
      <c r="F359" s="158"/>
      <c r="G359" s="158"/>
      <c r="H359" s="158"/>
      <c r="I359" s="158"/>
      <c r="J359" s="127"/>
      <c r="K359" s="149"/>
    </row>
    <row r="360" spans="1:11" s="9" customFormat="1" ht="15.75">
      <c r="A360" s="491" t="s">
        <v>197</v>
      </c>
      <c r="B360" s="491" t="s">
        <v>52</v>
      </c>
      <c r="C360" s="491"/>
      <c r="D360" s="491"/>
      <c r="E360" s="491" t="s">
        <v>53</v>
      </c>
      <c r="F360" s="491"/>
      <c r="G360" s="491"/>
      <c r="H360" s="160"/>
      <c r="I360" s="160"/>
      <c r="J360" s="133"/>
      <c r="K360" s="151"/>
    </row>
    <row r="361" spans="1:11" s="9" customFormat="1" ht="15.75">
      <c r="A361" s="491"/>
      <c r="B361" s="22" t="s">
        <v>198</v>
      </c>
      <c r="C361" s="22" t="s">
        <v>199</v>
      </c>
      <c r="D361" s="22" t="s">
        <v>200</v>
      </c>
      <c r="E361" s="22" t="s">
        <v>198</v>
      </c>
      <c r="F361" s="22" t="s">
        <v>199</v>
      </c>
      <c r="G361" s="22" t="s">
        <v>200</v>
      </c>
      <c r="H361" s="160"/>
      <c r="I361" s="160"/>
      <c r="J361" s="133"/>
      <c r="K361" s="151"/>
    </row>
    <row r="362" spans="1:11" s="9" customFormat="1" ht="15.75">
      <c r="A362" s="23" t="s">
        <v>201</v>
      </c>
      <c r="B362" s="22"/>
      <c r="C362" s="22"/>
      <c r="D362" s="22"/>
      <c r="E362" s="136"/>
      <c r="F362" s="162"/>
      <c r="G362" s="162"/>
      <c r="H362" s="160"/>
      <c r="I362" s="160"/>
      <c r="J362" s="133"/>
      <c r="K362" s="151"/>
    </row>
    <row r="363" spans="1:11" s="65" customFormat="1" ht="15.75">
      <c r="A363" s="54" t="s">
        <v>202</v>
      </c>
      <c r="B363" s="54">
        <v>601551035</v>
      </c>
      <c r="C363" s="54">
        <v>168825763</v>
      </c>
      <c r="D363" s="54">
        <v>432725272</v>
      </c>
      <c r="E363" s="23">
        <v>3419997700</v>
      </c>
      <c r="F363" s="137">
        <v>858819037</v>
      </c>
      <c r="G363" s="137">
        <v>2561178663</v>
      </c>
      <c r="H363" s="163"/>
      <c r="I363" s="163"/>
      <c r="J363" s="138"/>
      <c r="K363" s="152"/>
    </row>
    <row r="364" spans="1:11" s="9" customFormat="1" ht="15.75">
      <c r="A364" s="23" t="s">
        <v>203</v>
      </c>
      <c r="B364" s="23"/>
      <c r="C364" s="23"/>
      <c r="D364" s="23"/>
      <c r="E364" s="137"/>
      <c r="F364" s="162"/>
      <c r="G364" s="162"/>
      <c r="H364" s="160"/>
      <c r="I364" s="160"/>
      <c r="J364" s="133"/>
      <c r="K364" s="151"/>
    </row>
    <row r="365" spans="1:11" s="9" customFormat="1" ht="15.75">
      <c r="A365" s="23"/>
      <c r="B365" s="23"/>
      <c r="C365" s="23"/>
      <c r="D365" s="23"/>
      <c r="E365" s="137"/>
      <c r="F365" s="162"/>
      <c r="G365" s="162"/>
      <c r="H365" s="160"/>
      <c r="I365" s="160"/>
      <c r="J365" s="133"/>
      <c r="K365" s="151"/>
    </row>
    <row r="366" spans="5:10" ht="15.75">
      <c r="E366" s="80"/>
      <c r="F366" s="128"/>
      <c r="G366" s="128"/>
      <c r="H366" s="128"/>
      <c r="I366" s="128"/>
      <c r="J366" s="80"/>
    </row>
    <row r="367" spans="1:11" s="61" customFormat="1" ht="19.5" customHeight="1">
      <c r="A367" s="3" t="s">
        <v>204</v>
      </c>
      <c r="C367" s="64"/>
      <c r="D367" s="64"/>
      <c r="E367" s="127"/>
      <c r="F367" s="158"/>
      <c r="G367" s="158"/>
      <c r="H367" s="158"/>
      <c r="I367" s="158"/>
      <c r="J367" s="127"/>
      <c r="K367" s="149"/>
    </row>
    <row r="368" spans="1:11" s="61" customFormat="1" ht="15.75">
      <c r="A368" s="482" t="s">
        <v>270</v>
      </c>
      <c r="B368" s="482"/>
      <c r="C368" s="482"/>
      <c r="D368" s="482"/>
      <c r="E368" s="127"/>
      <c r="F368" s="158"/>
      <c r="G368" s="158"/>
      <c r="H368" s="158"/>
      <c r="I368" s="158"/>
      <c r="J368" s="127"/>
      <c r="K368" s="149"/>
    </row>
    <row r="369" spans="5:10" ht="15.75">
      <c r="E369" s="80"/>
      <c r="F369" s="128"/>
      <c r="G369" s="128"/>
      <c r="H369" s="128"/>
      <c r="I369" s="128"/>
      <c r="J369" s="80"/>
    </row>
    <row r="370" spans="1:11" s="66" customFormat="1" ht="31.5">
      <c r="A370" s="22" t="s">
        <v>218</v>
      </c>
      <c r="B370" s="22" t="s">
        <v>213</v>
      </c>
      <c r="C370" s="22" t="s">
        <v>214</v>
      </c>
      <c r="D370" s="136" t="s">
        <v>474</v>
      </c>
      <c r="E370" s="136" t="s">
        <v>475</v>
      </c>
      <c r="F370" s="22" t="s">
        <v>215</v>
      </c>
      <c r="G370" s="22" t="s">
        <v>216</v>
      </c>
      <c r="H370" s="136" t="s">
        <v>495</v>
      </c>
      <c r="I370" s="161" t="s">
        <v>217</v>
      </c>
      <c r="J370" s="161" t="s">
        <v>429</v>
      </c>
      <c r="K370" s="153"/>
    </row>
    <row r="371" spans="1:11" s="9" customFormat="1" ht="15.75">
      <c r="A371" s="23" t="s">
        <v>205</v>
      </c>
      <c r="B371" s="23">
        <v>170907290000</v>
      </c>
      <c r="C371" s="23">
        <v>3141260000</v>
      </c>
      <c r="D371" s="23">
        <v>-2117260484</v>
      </c>
      <c r="E371" s="23">
        <v>6194702765</v>
      </c>
      <c r="F371" s="23">
        <v>3992646023</v>
      </c>
      <c r="G371" s="23">
        <v>43034892595</v>
      </c>
      <c r="H371" s="23">
        <v>0</v>
      </c>
      <c r="I371" s="23">
        <v>680178000</v>
      </c>
      <c r="J371" s="162">
        <v>225833708899</v>
      </c>
      <c r="K371" s="151"/>
    </row>
    <row r="372" spans="1:11" s="9" customFormat="1" ht="15.75">
      <c r="A372" s="23" t="s">
        <v>206</v>
      </c>
      <c r="B372" s="23">
        <v>0</v>
      </c>
      <c r="C372" s="23">
        <v>0</v>
      </c>
      <c r="D372" s="23">
        <v>0</v>
      </c>
      <c r="E372" s="23">
        <v>0</v>
      </c>
      <c r="F372" s="23">
        <v>0</v>
      </c>
      <c r="G372" s="23">
        <v>0</v>
      </c>
      <c r="H372" s="23">
        <v>0</v>
      </c>
      <c r="I372" s="23">
        <v>0</v>
      </c>
      <c r="J372" s="162">
        <v>0</v>
      </c>
      <c r="K372" s="151"/>
    </row>
    <row r="373" spans="1:11" s="9" customFormat="1" ht="15.75">
      <c r="A373" s="23" t="s">
        <v>207</v>
      </c>
      <c r="B373" s="23">
        <v>0</v>
      </c>
      <c r="C373" s="23">
        <v>0</v>
      </c>
      <c r="D373" s="23">
        <v>0</v>
      </c>
      <c r="E373" s="23">
        <v>0</v>
      </c>
      <c r="F373" s="23">
        <v>0</v>
      </c>
      <c r="G373" s="23">
        <v>9283642739</v>
      </c>
      <c r="H373" s="23">
        <v>0</v>
      </c>
      <c r="I373" s="23">
        <v>0</v>
      </c>
      <c r="J373" s="162">
        <v>9283642739</v>
      </c>
      <c r="K373" s="151"/>
    </row>
    <row r="374" spans="1:10" ht="15.75">
      <c r="A374" s="24" t="s">
        <v>208</v>
      </c>
      <c r="B374" s="23">
        <v>0</v>
      </c>
      <c r="C374" s="23">
        <v>0</v>
      </c>
      <c r="D374" s="23">
        <v>0</v>
      </c>
      <c r="E374" s="23">
        <v>5389850765</v>
      </c>
      <c r="F374" s="23">
        <v>0</v>
      </c>
      <c r="G374" s="23">
        <v>0</v>
      </c>
      <c r="H374" s="23">
        <v>0</v>
      </c>
      <c r="I374" s="23">
        <v>0</v>
      </c>
      <c r="J374" s="162">
        <v>5389850765</v>
      </c>
    </row>
    <row r="375" spans="1:10" ht="15.75">
      <c r="A375" s="24" t="s">
        <v>209</v>
      </c>
      <c r="B375" s="23">
        <v>0</v>
      </c>
      <c r="C375" s="23">
        <v>0</v>
      </c>
      <c r="D375" s="23">
        <v>0</v>
      </c>
      <c r="E375" s="23">
        <v>0</v>
      </c>
      <c r="F375" s="23">
        <v>0</v>
      </c>
      <c r="G375" s="23">
        <v>0</v>
      </c>
      <c r="H375" s="23">
        <v>0</v>
      </c>
      <c r="I375" s="23">
        <v>0</v>
      </c>
      <c r="J375" s="162">
        <v>0</v>
      </c>
    </row>
    <row r="376" spans="1:10" ht="15.75">
      <c r="A376" s="24" t="s">
        <v>210</v>
      </c>
      <c r="B376" s="23">
        <v>0</v>
      </c>
      <c r="C376" s="23">
        <v>0</v>
      </c>
      <c r="D376" s="23">
        <v>0</v>
      </c>
      <c r="E376" s="23">
        <v>0</v>
      </c>
      <c r="F376" s="23">
        <v>0</v>
      </c>
      <c r="G376" s="23">
        <v>0</v>
      </c>
      <c r="H376" s="23">
        <v>0</v>
      </c>
      <c r="I376" s="23">
        <v>0</v>
      </c>
      <c r="J376" s="162">
        <v>0</v>
      </c>
    </row>
    <row r="377" spans="1:10" ht="15.75">
      <c r="A377" s="24" t="s">
        <v>211</v>
      </c>
      <c r="B377" s="23">
        <v>0</v>
      </c>
      <c r="C377" s="23">
        <v>0</v>
      </c>
      <c r="D377" s="23">
        <v>0</v>
      </c>
      <c r="E377" s="23">
        <v>0</v>
      </c>
      <c r="F377" s="23">
        <v>0</v>
      </c>
      <c r="G377" s="23">
        <v>24120127141</v>
      </c>
      <c r="H377" s="23">
        <v>0</v>
      </c>
      <c r="I377" s="23">
        <v>0</v>
      </c>
      <c r="J377" s="162">
        <v>24120127141</v>
      </c>
    </row>
    <row r="378" spans="1:11" ht="15.75">
      <c r="A378" s="23" t="s">
        <v>212</v>
      </c>
      <c r="B378" s="67">
        <v>170907290000</v>
      </c>
      <c r="C378" s="67">
        <v>3141260000</v>
      </c>
      <c r="D378" s="23">
        <v>-2117260484</v>
      </c>
      <c r="E378" s="23">
        <v>11584553530</v>
      </c>
      <c r="F378" s="23">
        <v>3992646023</v>
      </c>
      <c r="G378" s="23">
        <v>28198408193</v>
      </c>
      <c r="H378" s="23">
        <v>0</v>
      </c>
      <c r="I378" s="23">
        <v>680178000</v>
      </c>
      <c r="J378" s="162">
        <v>216387075262</v>
      </c>
      <c r="K378" s="271">
        <f>J378-'Bang CDKT'!E91</f>
        <v>-0.27142333984375</v>
      </c>
    </row>
    <row r="379" spans="5:10" ht="15.75">
      <c r="E379" s="80"/>
      <c r="F379" s="128"/>
      <c r="G379" s="128"/>
      <c r="H379" s="128"/>
      <c r="I379" s="128"/>
      <c r="J379" s="80"/>
    </row>
    <row r="380" spans="1:11" s="61" customFormat="1" ht="18" customHeight="1">
      <c r="A380" s="27" t="s">
        <v>219</v>
      </c>
      <c r="B380" s="62"/>
      <c r="C380" s="28" t="s">
        <v>523</v>
      </c>
      <c r="D380" s="29" t="s">
        <v>532</v>
      </c>
      <c r="E380" s="127"/>
      <c r="F380" s="158"/>
      <c r="G380" s="158"/>
      <c r="H380" s="158"/>
      <c r="I380" s="158"/>
      <c r="J380" s="127"/>
      <c r="K380" s="149"/>
    </row>
    <row r="381" spans="1:10" ht="19.5" customHeight="1">
      <c r="A381" s="30" t="s">
        <v>220</v>
      </c>
      <c r="B381" s="60"/>
      <c r="C381" s="34">
        <v>30372240000</v>
      </c>
      <c r="D381" s="278">
        <v>30372240000</v>
      </c>
      <c r="E381" s="125"/>
      <c r="F381" s="283"/>
      <c r="G381" s="128"/>
      <c r="H381" s="128"/>
      <c r="I381" s="128"/>
      <c r="J381" s="80"/>
    </row>
    <row r="382" spans="1:10" ht="19.5" customHeight="1">
      <c r="A382" s="30" t="s">
        <v>221</v>
      </c>
      <c r="B382" s="60"/>
      <c r="C382" s="34">
        <v>140535050000</v>
      </c>
      <c r="D382" s="278">
        <v>140535050000</v>
      </c>
      <c r="E382" s="125"/>
      <c r="F382" s="283"/>
      <c r="G382" s="128"/>
      <c r="H382" s="128"/>
      <c r="I382" s="128"/>
      <c r="J382" s="80"/>
    </row>
    <row r="383" spans="1:11" s="61" customFormat="1" ht="19.5" customHeight="1">
      <c r="A383" s="27" t="s">
        <v>58</v>
      </c>
      <c r="B383" s="69"/>
      <c r="C383" s="70">
        <v>170907290000</v>
      </c>
      <c r="D383" s="298">
        <v>170907290000</v>
      </c>
      <c r="E383" s="284"/>
      <c r="F383" s="299"/>
      <c r="G383" s="299"/>
      <c r="H383" s="299"/>
      <c r="I383" s="299"/>
      <c r="J383" s="284"/>
      <c r="K383" s="293"/>
    </row>
    <row r="384" spans="1:11" s="61" customFormat="1" ht="19.5" customHeight="1">
      <c r="A384" s="27" t="s">
        <v>222</v>
      </c>
      <c r="B384" s="62"/>
      <c r="C384" s="28" t="s">
        <v>523</v>
      </c>
      <c r="D384" s="29" t="s">
        <v>532</v>
      </c>
      <c r="E384" s="127"/>
      <c r="F384" s="158"/>
      <c r="G384" s="158"/>
      <c r="H384" s="158"/>
      <c r="I384" s="158"/>
      <c r="J384" s="127"/>
      <c r="K384" s="149"/>
    </row>
    <row r="385" spans="1:10" ht="19.5" customHeight="1">
      <c r="A385" s="30" t="s">
        <v>223</v>
      </c>
      <c r="B385" s="60"/>
      <c r="C385" s="33">
        <v>17090729</v>
      </c>
      <c r="D385" s="33">
        <v>17090729</v>
      </c>
      <c r="E385" s="80"/>
      <c r="F385" s="128"/>
      <c r="G385" s="128"/>
      <c r="H385" s="128"/>
      <c r="I385" s="128"/>
      <c r="J385" s="80"/>
    </row>
    <row r="386" spans="1:10" ht="19.5" customHeight="1">
      <c r="A386" s="30" t="s">
        <v>224</v>
      </c>
      <c r="B386" s="60"/>
      <c r="C386" s="33"/>
      <c r="D386" s="33"/>
      <c r="E386" s="80"/>
      <c r="F386" s="128"/>
      <c r="G386" s="128"/>
      <c r="H386" s="128"/>
      <c r="I386" s="128"/>
      <c r="J386" s="80"/>
    </row>
    <row r="387" spans="1:10" ht="19.5" customHeight="1">
      <c r="A387" s="30" t="s">
        <v>225</v>
      </c>
      <c r="B387" s="60"/>
      <c r="C387" s="33">
        <v>17090729</v>
      </c>
      <c r="D387" s="33">
        <v>17090729</v>
      </c>
      <c r="E387" s="80"/>
      <c r="F387" s="128"/>
      <c r="G387" s="128"/>
      <c r="H387" s="128"/>
      <c r="I387" s="128"/>
      <c r="J387" s="80"/>
    </row>
    <row r="388" spans="1:10" ht="19.5" customHeight="1">
      <c r="A388" s="30" t="s">
        <v>226</v>
      </c>
      <c r="B388" s="60"/>
      <c r="C388" s="44"/>
      <c r="D388" s="44"/>
      <c r="E388" s="80"/>
      <c r="F388" s="128"/>
      <c r="G388" s="128"/>
      <c r="H388" s="128"/>
      <c r="I388" s="128"/>
      <c r="J388" s="80"/>
    </row>
    <row r="389" spans="1:10" ht="19.5" customHeight="1">
      <c r="A389" s="30" t="s">
        <v>227</v>
      </c>
      <c r="B389" s="60"/>
      <c r="C389" s="33"/>
      <c r="D389" s="33"/>
      <c r="E389" s="80"/>
      <c r="F389" s="128"/>
      <c r="G389" s="128"/>
      <c r="H389" s="128"/>
      <c r="I389" s="128"/>
      <c r="J389" s="80"/>
    </row>
    <row r="390" spans="1:10" ht="19.5" customHeight="1">
      <c r="A390" s="30" t="s">
        <v>225</v>
      </c>
      <c r="B390" s="60"/>
      <c r="C390" s="33">
        <v>17014729</v>
      </c>
      <c r="D390" s="33">
        <v>17014729</v>
      </c>
      <c r="E390" s="80"/>
      <c r="F390" s="128"/>
      <c r="G390" s="128"/>
      <c r="H390" s="128"/>
      <c r="I390" s="128"/>
      <c r="J390" s="80"/>
    </row>
    <row r="391" spans="1:10" ht="19.5" customHeight="1">
      <c r="A391" s="30" t="s">
        <v>226</v>
      </c>
      <c r="B391" s="33"/>
      <c r="C391" s="33"/>
      <c r="D391" s="33"/>
      <c r="E391" s="80"/>
      <c r="F391" s="128"/>
      <c r="G391" s="128"/>
      <c r="H391" s="128"/>
      <c r="I391" s="128"/>
      <c r="J391" s="80"/>
    </row>
    <row r="392" spans="1:10" ht="19.5" customHeight="1">
      <c r="A392" s="30" t="s">
        <v>484</v>
      </c>
      <c r="B392" s="60"/>
      <c r="C392" s="33">
        <v>10000</v>
      </c>
      <c r="D392" s="33">
        <v>10000</v>
      </c>
      <c r="E392" s="80"/>
      <c r="F392" s="128"/>
      <c r="G392" s="128"/>
      <c r="H392" s="128"/>
      <c r="I392" s="128"/>
      <c r="J392" s="80"/>
    </row>
    <row r="393" spans="1:10" ht="19.5" customHeight="1">
      <c r="A393" s="175" t="s">
        <v>449</v>
      </c>
      <c r="B393" s="60"/>
      <c r="C393" s="33">
        <v>76000</v>
      </c>
      <c r="D393" s="33">
        <v>76000</v>
      </c>
      <c r="E393" s="80"/>
      <c r="F393" s="128"/>
      <c r="G393" s="128"/>
      <c r="H393" s="128"/>
      <c r="I393" s="128"/>
      <c r="J393" s="80"/>
    </row>
    <row r="394" spans="1:10" ht="19.5" customHeight="1">
      <c r="A394" s="45" t="s">
        <v>228</v>
      </c>
      <c r="B394" s="45"/>
      <c r="C394" s="28" t="s">
        <v>523</v>
      </c>
      <c r="D394" s="29" t="s">
        <v>532</v>
      </c>
      <c r="E394" s="141"/>
      <c r="F394" s="128"/>
      <c r="G394" s="128"/>
      <c r="H394" s="128"/>
      <c r="I394" s="128"/>
      <c r="J394" s="80"/>
    </row>
    <row r="395" spans="1:10" ht="19.5" customHeight="1">
      <c r="A395" s="30" t="s">
        <v>229</v>
      </c>
      <c r="B395" s="60"/>
      <c r="C395" s="33">
        <v>3992646022.637965</v>
      </c>
      <c r="D395" s="33">
        <v>3992646023</v>
      </c>
      <c r="E395" s="80"/>
      <c r="F395" s="128"/>
      <c r="G395" s="128"/>
      <c r="H395" s="128"/>
      <c r="I395" s="128"/>
      <c r="J395" s="80"/>
    </row>
    <row r="396" spans="1:10" ht="19.5" customHeight="1">
      <c r="A396" s="30" t="s">
        <v>230</v>
      </c>
      <c r="B396" s="60"/>
      <c r="C396" s="33">
        <v>11584553530.25075</v>
      </c>
      <c r="D396" s="33">
        <v>6194702765</v>
      </c>
      <c r="E396" s="80"/>
      <c r="F396" s="128"/>
      <c r="G396" s="128"/>
      <c r="H396" s="128"/>
      <c r="I396" s="128"/>
      <c r="J396" s="80"/>
    </row>
    <row r="397" spans="1:10" ht="19.5" customHeight="1">
      <c r="A397" s="30" t="s">
        <v>231</v>
      </c>
      <c r="B397" s="60"/>
      <c r="C397" s="33"/>
      <c r="D397" s="33"/>
      <c r="E397" s="80"/>
      <c r="F397" s="128"/>
      <c r="G397" s="128"/>
      <c r="H397" s="128"/>
      <c r="I397" s="128"/>
      <c r="J397" s="80"/>
    </row>
    <row r="398" spans="1:11" s="61" customFormat="1" ht="19.5" customHeight="1">
      <c r="A398" s="27" t="s">
        <v>58</v>
      </c>
      <c r="B398" s="62"/>
      <c r="C398" s="70">
        <v>15577199552.888714</v>
      </c>
      <c r="D398" s="70">
        <v>10187348788</v>
      </c>
      <c r="E398" s="127"/>
      <c r="F398" s="158"/>
      <c r="G398" s="158"/>
      <c r="H398" s="158"/>
      <c r="I398" s="158"/>
      <c r="J398" s="127"/>
      <c r="K398" s="149"/>
    </row>
    <row r="399" spans="1:11" s="61" customFormat="1" ht="38.25" customHeight="1">
      <c r="A399" s="480" t="s">
        <v>516</v>
      </c>
      <c r="B399" s="481"/>
      <c r="C399" s="46" t="s">
        <v>111</v>
      </c>
      <c r="D399" s="46" t="s">
        <v>112</v>
      </c>
      <c r="E399" s="127"/>
      <c r="F399" s="158"/>
      <c r="G399" s="158"/>
      <c r="H399" s="158"/>
      <c r="I399" s="158"/>
      <c r="J399" s="127"/>
      <c r="K399" s="149"/>
    </row>
    <row r="400" spans="1:12" s="61" customFormat="1" ht="21.75" customHeight="1">
      <c r="A400" s="480" t="s">
        <v>234</v>
      </c>
      <c r="B400" s="481"/>
      <c r="C400" s="35">
        <v>376721505390</v>
      </c>
      <c r="D400" s="277">
        <v>215701690083</v>
      </c>
      <c r="E400" s="284"/>
      <c r="F400" s="285"/>
      <c r="G400" s="285"/>
      <c r="H400" s="285"/>
      <c r="I400" s="285"/>
      <c r="J400" s="285"/>
      <c r="K400" s="293"/>
      <c r="L400" s="296"/>
    </row>
    <row r="401" spans="1:12" ht="21.75" customHeight="1">
      <c r="A401" s="30" t="s">
        <v>113</v>
      </c>
      <c r="B401" s="60"/>
      <c r="C401" s="34">
        <v>310617606157</v>
      </c>
      <c r="D401" s="278">
        <v>195909744515</v>
      </c>
      <c r="E401" s="125"/>
      <c r="F401" s="283"/>
      <c r="G401" s="283"/>
      <c r="H401" s="283"/>
      <c r="I401" s="283"/>
      <c r="J401" s="125"/>
      <c r="K401" s="291"/>
      <c r="L401" s="297"/>
    </row>
    <row r="402" spans="1:12" ht="21.75" customHeight="1">
      <c r="A402" s="30" t="s">
        <v>114</v>
      </c>
      <c r="B402" s="60"/>
      <c r="C402" s="34">
        <v>24671787343</v>
      </c>
      <c r="D402" s="278"/>
      <c r="E402" s="125"/>
      <c r="F402" s="283"/>
      <c r="G402" s="283"/>
      <c r="H402" s="283"/>
      <c r="I402" s="283"/>
      <c r="J402" s="125"/>
      <c r="K402" s="291"/>
      <c r="L402" s="297"/>
    </row>
    <row r="403" spans="1:12" ht="21.75" customHeight="1">
      <c r="A403" s="30" t="s">
        <v>232</v>
      </c>
      <c r="B403" s="60"/>
      <c r="C403" s="34">
        <v>41432111890</v>
      </c>
      <c r="D403" s="278">
        <v>19791945568</v>
      </c>
      <c r="E403" s="125"/>
      <c r="F403" s="283"/>
      <c r="G403" s="283"/>
      <c r="H403" s="283"/>
      <c r="I403" s="283"/>
      <c r="J403" s="125"/>
      <c r="K403" s="291"/>
      <c r="L403" s="297"/>
    </row>
    <row r="404" spans="1:12" ht="20.25" customHeight="1">
      <c r="A404" s="30" t="s">
        <v>115</v>
      </c>
      <c r="B404" s="60"/>
      <c r="C404" s="38"/>
      <c r="D404" s="295">
        <v>0</v>
      </c>
      <c r="E404" s="125"/>
      <c r="F404" s="283"/>
      <c r="G404" s="283"/>
      <c r="H404" s="283"/>
      <c r="I404" s="283"/>
      <c r="J404" s="125"/>
      <c r="K404" s="291"/>
      <c r="L404" s="297"/>
    </row>
    <row r="405" spans="1:12" ht="20.25" customHeight="1">
      <c r="A405" s="30" t="s">
        <v>116</v>
      </c>
      <c r="B405" s="60"/>
      <c r="C405" s="34"/>
      <c r="D405" s="278"/>
      <c r="E405" s="125"/>
      <c r="F405" s="283"/>
      <c r="G405" s="283"/>
      <c r="H405" s="283"/>
      <c r="I405" s="283"/>
      <c r="J405" s="125"/>
      <c r="K405" s="291"/>
      <c r="L405" s="297"/>
    </row>
    <row r="406" spans="1:10" ht="20.25" customHeight="1">
      <c r="A406" s="30" t="s">
        <v>117</v>
      </c>
      <c r="B406" s="60"/>
      <c r="C406" s="34"/>
      <c r="D406" s="34"/>
      <c r="E406" s="80"/>
      <c r="F406" s="283"/>
      <c r="G406" s="283"/>
      <c r="H406" s="283"/>
      <c r="I406" s="283"/>
      <c r="J406" s="125"/>
    </row>
    <row r="407" spans="1:10" ht="20.25" customHeight="1">
      <c r="A407" s="30" t="s">
        <v>118</v>
      </c>
      <c r="B407" s="60"/>
      <c r="C407" s="34"/>
      <c r="D407" s="34"/>
      <c r="E407" s="80"/>
      <c r="F407" s="283"/>
      <c r="G407" s="283"/>
      <c r="H407" s="283"/>
      <c r="I407" s="283"/>
      <c r="J407" s="125"/>
    </row>
    <row r="408" spans="1:10" ht="20.25" customHeight="1">
      <c r="A408" s="30" t="s">
        <v>119</v>
      </c>
      <c r="B408" s="60"/>
      <c r="C408" s="34"/>
      <c r="D408" s="34"/>
      <c r="E408" s="80"/>
      <c r="F408" s="283"/>
      <c r="G408" s="283"/>
      <c r="H408" s="283"/>
      <c r="I408" s="283"/>
      <c r="J408" s="125"/>
    </row>
    <row r="409" spans="1:10" ht="20.25" customHeight="1">
      <c r="A409" s="30" t="s">
        <v>233</v>
      </c>
      <c r="B409" s="60"/>
      <c r="C409" s="181">
        <v>376721505390</v>
      </c>
      <c r="D409" s="181">
        <v>215701690083</v>
      </c>
      <c r="E409" s="80"/>
      <c r="F409" s="294"/>
      <c r="G409" s="294"/>
      <c r="H409" s="294"/>
      <c r="I409" s="294"/>
      <c r="J409" s="125"/>
    </row>
    <row r="410" spans="1:10" ht="36.75" customHeight="1">
      <c r="A410" s="30" t="s">
        <v>120</v>
      </c>
      <c r="B410" s="60"/>
      <c r="C410" s="32">
        <v>310617606157</v>
      </c>
      <c r="D410" s="32">
        <v>195909744515</v>
      </c>
      <c r="E410" s="134"/>
      <c r="F410" s="283"/>
      <c r="G410" s="289"/>
      <c r="H410" s="289"/>
      <c r="I410" s="289"/>
      <c r="J410" s="125"/>
    </row>
    <row r="411" spans="1:10" ht="34.5" customHeight="1">
      <c r="A411" s="30" t="s">
        <v>237</v>
      </c>
      <c r="B411" s="33"/>
      <c r="C411" s="32">
        <v>66103899233</v>
      </c>
      <c r="D411" s="32">
        <v>19791945568</v>
      </c>
      <c r="E411" s="134"/>
      <c r="F411" s="289"/>
      <c r="G411" s="289"/>
      <c r="H411" s="289"/>
      <c r="I411" s="289"/>
      <c r="J411" s="125"/>
    </row>
    <row r="412" spans="1:11" s="61" customFormat="1" ht="21" customHeight="1">
      <c r="A412" s="27" t="s">
        <v>235</v>
      </c>
      <c r="B412" s="62"/>
      <c r="C412" s="35">
        <v>312747585737</v>
      </c>
      <c r="D412" s="35">
        <v>166718164863</v>
      </c>
      <c r="E412" s="127"/>
      <c r="F412" s="285"/>
      <c r="G412" s="285"/>
      <c r="H412" s="285"/>
      <c r="I412" s="285"/>
      <c r="J412" s="284"/>
      <c r="K412" s="149"/>
    </row>
    <row r="413" spans="1:10" ht="21" customHeight="1">
      <c r="A413" s="30" t="s">
        <v>128</v>
      </c>
      <c r="B413" s="60"/>
      <c r="C413" s="34">
        <v>249788634053</v>
      </c>
      <c r="D413" s="34">
        <v>147900315179</v>
      </c>
      <c r="E413" s="80"/>
      <c r="F413" s="283"/>
      <c r="G413" s="283"/>
      <c r="H413" s="283"/>
      <c r="I413" s="283"/>
      <c r="J413" s="125"/>
    </row>
    <row r="414" spans="1:10" ht="21" customHeight="1">
      <c r="A414" s="30" t="s">
        <v>277</v>
      </c>
      <c r="B414" s="60"/>
      <c r="C414" s="34">
        <v>39088002734</v>
      </c>
      <c r="D414" s="34">
        <v>18817849684</v>
      </c>
      <c r="E414" s="80"/>
      <c r="F414" s="283"/>
      <c r="G414" s="283"/>
      <c r="H414" s="283"/>
      <c r="I414" s="283"/>
      <c r="J414" s="125"/>
    </row>
    <row r="415" spans="1:10" ht="21" customHeight="1">
      <c r="A415" s="30" t="s">
        <v>129</v>
      </c>
      <c r="B415" s="60"/>
      <c r="C415" s="34">
        <v>23870948950</v>
      </c>
      <c r="D415" s="34"/>
      <c r="E415" s="80"/>
      <c r="F415" s="283"/>
      <c r="G415" s="283"/>
      <c r="H415" s="283"/>
      <c r="I415" s="283"/>
      <c r="J415" s="125"/>
    </row>
    <row r="416" spans="1:10" ht="21" customHeight="1">
      <c r="A416" s="30" t="s">
        <v>236</v>
      </c>
      <c r="B416" s="60"/>
      <c r="C416" s="34">
        <v>0</v>
      </c>
      <c r="D416" s="34"/>
      <c r="E416" s="80"/>
      <c r="F416" s="283"/>
      <c r="G416" s="283"/>
      <c r="H416" s="283"/>
      <c r="I416" s="283"/>
      <c r="J416" s="125"/>
    </row>
    <row r="417" spans="1:11" s="61" customFormat="1" ht="20.25" customHeight="1">
      <c r="A417" s="47" t="s">
        <v>238</v>
      </c>
      <c r="B417" s="222"/>
      <c r="C417" s="35">
        <v>8298144262</v>
      </c>
      <c r="D417" s="35">
        <v>3562330682</v>
      </c>
      <c r="E417" s="127"/>
      <c r="F417" s="285"/>
      <c r="G417" s="285"/>
      <c r="H417" s="285"/>
      <c r="I417" s="285"/>
      <c r="J417" s="284"/>
      <c r="K417" s="149"/>
    </row>
    <row r="418" spans="1:11" ht="20.25" customHeight="1">
      <c r="A418" s="48" t="s">
        <v>121</v>
      </c>
      <c r="B418" s="60"/>
      <c r="C418" s="34">
        <v>5600556840</v>
      </c>
      <c r="D418" s="278">
        <v>1353977988</v>
      </c>
      <c r="E418" s="125"/>
      <c r="F418" s="283"/>
      <c r="G418" s="283"/>
      <c r="H418" s="283"/>
      <c r="I418" s="283"/>
      <c r="J418" s="125"/>
      <c r="K418" s="291"/>
    </row>
    <row r="419" spans="1:11" ht="20.25" customHeight="1">
      <c r="A419" s="48" t="s">
        <v>122</v>
      </c>
      <c r="B419" s="60"/>
      <c r="C419" s="34">
        <v>0</v>
      </c>
      <c r="D419" s="278"/>
      <c r="E419" s="125"/>
      <c r="F419" s="283"/>
      <c r="G419" s="283"/>
      <c r="H419" s="283"/>
      <c r="I419" s="283"/>
      <c r="J419" s="125"/>
      <c r="K419" s="291"/>
    </row>
    <row r="420" spans="1:11" ht="20.25" customHeight="1">
      <c r="A420" s="48" t="s">
        <v>123</v>
      </c>
      <c r="B420" s="60"/>
      <c r="C420" s="34">
        <v>0</v>
      </c>
      <c r="D420" s="278"/>
      <c r="E420" s="125"/>
      <c r="F420" s="283"/>
      <c r="G420" s="283"/>
      <c r="H420" s="283"/>
      <c r="I420" s="283"/>
      <c r="J420" s="125"/>
      <c r="K420" s="291"/>
    </row>
    <row r="421" spans="1:11" ht="20.25" customHeight="1">
      <c r="A421" s="48" t="s">
        <v>124</v>
      </c>
      <c r="B421" s="60"/>
      <c r="C421" s="34">
        <v>0</v>
      </c>
      <c r="D421" s="278"/>
      <c r="E421" s="125"/>
      <c r="F421" s="283"/>
      <c r="G421" s="283"/>
      <c r="H421" s="283"/>
      <c r="I421" s="283"/>
      <c r="J421" s="125"/>
      <c r="K421" s="291"/>
    </row>
    <row r="422" spans="1:11" ht="20.25" customHeight="1">
      <c r="A422" s="48" t="s">
        <v>125</v>
      </c>
      <c r="B422" s="60"/>
      <c r="C422" s="34">
        <v>0</v>
      </c>
      <c r="D422" s="278"/>
      <c r="E422" s="125"/>
      <c r="F422" s="283"/>
      <c r="G422" s="283"/>
      <c r="H422" s="283"/>
      <c r="I422" s="283"/>
      <c r="J422" s="125"/>
      <c r="K422" s="291"/>
    </row>
    <row r="423" spans="1:11" ht="20.25" customHeight="1">
      <c r="A423" s="48" t="s">
        <v>126</v>
      </c>
      <c r="B423" s="60"/>
      <c r="C423" s="34">
        <v>0</v>
      </c>
      <c r="D423" s="278"/>
      <c r="E423" s="125"/>
      <c r="F423" s="283"/>
      <c r="G423" s="283"/>
      <c r="H423" s="283"/>
      <c r="I423" s="283"/>
      <c r="J423" s="125"/>
      <c r="K423" s="291"/>
    </row>
    <row r="424" spans="1:11" ht="20.25" customHeight="1">
      <c r="A424" s="48" t="s">
        <v>127</v>
      </c>
      <c r="B424" s="33"/>
      <c r="C424" s="34">
        <v>2697587422</v>
      </c>
      <c r="D424" s="278">
        <v>2208352694</v>
      </c>
      <c r="E424" s="125"/>
      <c r="F424" s="283"/>
      <c r="G424" s="283"/>
      <c r="H424" s="283"/>
      <c r="I424" s="283"/>
      <c r="J424" s="125"/>
      <c r="K424" s="291"/>
    </row>
    <row r="425" spans="1:11" s="61" customFormat="1" ht="18" customHeight="1">
      <c r="A425" s="27" t="s">
        <v>239</v>
      </c>
      <c r="B425" s="222"/>
      <c r="C425" s="35">
        <v>37704726076</v>
      </c>
      <c r="D425" s="277">
        <v>22140153508</v>
      </c>
      <c r="E425" s="222"/>
      <c r="F425" s="285"/>
      <c r="G425" s="285"/>
      <c r="H425" s="285"/>
      <c r="I425" s="285"/>
      <c r="J425" s="284"/>
      <c r="K425" s="293"/>
    </row>
    <row r="426" spans="1:11" ht="18" customHeight="1">
      <c r="A426" s="30" t="s">
        <v>240</v>
      </c>
      <c r="B426" s="33"/>
      <c r="C426" s="34">
        <v>33382646031</v>
      </c>
      <c r="D426" s="278">
        <v>21488477999</v>
      </c>
      <c r="E426" s="125"/>
      <c r="F426" s="283"/>
      <c r="G426" s="283"/>
      <c r="H426" s="283"/>
      <c r="I426" s="283"/>
      <c r="J426" s="125"/>
      <c r="K426" s="291"/>
    </row>
    <row r="427" spans="1:11" ht="18" customHeight="1">
      <c r="A427" s="30" t="s">
        <v>241</v>
      </c>
      <c r="B427" s="60"/>
      <c r="C427" s="34">
        <v>30627999578</v>
      </c>
      <c r="D427" s="278">
        <v>15184638276</v>
      </c>
      <c r="E427" s="125"/>
      <c r="F427" s="283"/>
      <c r="G427" s="283"/>
      <c r="H427" s="283"/>
      <c r="I427" s="283"/>
      <c r="J427" s="125"/>
      <c r="K427" s="291"/>
    </row>
    <row r="428" spans="1:11" ht="18" customHeight="1">
      <c r="A428" s="30" t="s">
        <v>481</v>
      </c>
      <c r="B428" s="60"/>
      <c r="C428" s="34">
        <v>2754646453</v>
      </c>
      <c r="D428" s="278">
        <v>6303839723</v>
      </c>
      <c r="E428" s="125"/>
      <c r="F428" s="283"/>
      <c r="G428" s="283"/>
      <c r="H428" s="283"/>
      <c r="I428" s="283"/>
      <c r="J428" s="125"/>
      <c r="K428" s="291"/>
    </row>
    <row r="429" spans="1:11" ht="15.75">
      <c r="A429" s="175" t="s">
        <v>489</v>
      </c>
      <c r="B429" s="60"/>
      <c r="C429" s="34">
        <v>0</v>
      </c>
      <c r="D429" s="278"/>
      <c r="E429" s="125"/>
      <c r="F429" s="283"/>
      <c r="G429" s="283"/>
      <c r="H429" s="283"/>
      <c r="I429" s="283"/>
      <c r="J429" s="125"/>
      <c r="K429" s="291"/>
    </row>
    <row r="430" spans="1:11" ht="18" customHeight="1">
      <c r="A430" s="30" t="s">
        <v>531</v>
      </c>
      <c r="B430" s="60"/>
      <c r="C430" s="34">
        <v>4322080045</v>
      </c>
      <c r="D430" s="278">
        <v>651675509</v>
      </c>
      <c r="E430" s="125"/>
      <c r="F430" s="283"/>
      <c r="G430" s="283"/>
      <c r="H430" s="283"/>
      <c r="I430" s="283"/>
      <c r="J430" s="125"/>
      <c r="K430" s="291"/>
    </row>
    <row r="431" spans="1:11" s="61" customFormat="1" ht="31.5">
      <c r="A431" s="27" t="s">
        <v>242</v>
      </c>
      <c r="B431" s="62"/>
      <c r="C431" s="35">
        <v>2842066112</v>
      </c>
      <c r="D431" s="277">
        <v>2226234219</v>
      </c>
      <c r="E431" s="284"/>
      <c r="F431" s="292"/>
      <c r="G431" s="292"/>
      <c r="H431" s="292"/>
      <c r="I431" s="292"/>
      <c r="J431" s="292"/>
      <c r="K431" s="292"/>
    </row>
    <row r="432" spans="1:11" s="61" customFormat="1" ht="18" customHeight="1">
      <c r="A432" s="27" t="s">
        <v>247</v>
      </c>
      <c r="B432" s="69"/>
      <c r="C432" s="38">
        <v>12634392374.292448</v>
      </c>
      <c r="D432" s="295">
        <v>17896661506</v>
      </c>
      <c r="E432" s="284"/>
      <c r="F432" s="288"/>
      <c r="G432" s="288"/>
      <c r="H432" s="288"/>
      <c r="I432" s="288"/>
      <c r="J432" s="288"/>
      <c r="K432" s="288"/>
    </row>
    <row r="433" spans="1:11" s="61" customFormat="1" ht="18" customHeight="1">
      <c r="A433" s="27" t="s">
        <v>248</v>
      </c>
      <c r="B433" s="69"/>
      <c r="C433" s="38">
        <v>29416737.292447917</v>
      </c>
      <c r="D433" s="295">
        <v>145425237</v>
      </c>
      <c r="E433" s="284"/>
      <c r="F433" s="288"/>
      <c r="G433" s="288"/>
      <c r="H433" s="288"/>
      <c r="I433" s="288"/>
      <c r="J433" s="288"/>
      <c r="K433" s="288"/>
    </row>
    <row r="434" spans="1:11" ht="31.5">
      <c r="A434" s="30" t="s">
        <v>243</v>
      </c>
      <c r="B434" s="69"/>
      <c r="C434" s="32">
        <v>29416737.292447917</v>
      </c>
      <c r="D434" s="276">
        <v>2703628</v>
      </c>
      <c r="E434" s="125"/>
      <c r="F434" s="289"/>
      <c r="G434" s="283"/>
      <c r="H434" s="283"/>
      <c r="I434" s="283"/>
      <c r="J434" s="125"/>
      <c r="K434" s="290"/>
    </row>
    <row r="435" spans="1:11" ht="31.5" customHeight="1">
      <c r="A435" s="175" t="s">
        <v>525</v>
      </c>
      <c r="B435" s="69"/>
      <c r="C435" s="32">
        <v>0</v>
      </c>
      <c r="D435" s="32">
        <v>142721609</v>
      </c>
      <c r="E435" s="80"/>
      <c r="F435" s="282"/>
      <c r="G435" s="283"/>
      <c r="H435" s="283"/>
      <c r="I435" s="283"/>
      <c r="J435" s="125"/>
      <c r="K435" s="291"/>
    </row>
    <row r="436" spans="1:11" ht="18.75" customHeight="1">
      <c r="A436" s="185" t="s">
        <v>1</v>
      </c>
      <c r="B436" s="69"/>
      <c r="C436" s="32">
        <v>0</v>
      </c>
      <c r="D436" s="181"/>
      <c r="E436" s="80"/>
      <c r="F436" s="282"/>
      <c r="G436" s="283"/>
      <c r="H436" s="283"/>
      <c r="I436" s="283"/>
      <c r="J436" s="125"/>
      <c r="K436" s="291"/>
    </row>
    <row r="437" spans="1:11" s="61" customFormat="1" ht="18" customHeight="1">
      <c r="A437" s="27" t="s">
        <v>244</v>
      </c>
      <c r="B437" s="69"/>
      <c r="C437" s="38">
        <v>12604975637</v>
      </c>
      <c r="D437" s="38">
        <v>17751236269</v>
      </c>
      <c r="E437" s="127"/>
      <c r="F437" s="288"/>
      <c r="G437" s="288"/>
      <c r="H437" s="288"/>
      <c r="I437" s="288"/>
      <c r="J437" s="288"/>
      <c r="K437" s="288"/>
    </row>
    <row r="438" spans="1:11" ht="31.5">
      <c r="A438" s="30" t="s">
        <v>245</v>
      </c>
      <c r="B438" s="273"/>
      <c r="C438" s="32">
        <v>0</v>
      </c>
      <c r="D438" s="32">
        <v>3425776182</v>
      </c>
      <c r="E438" s="80"/>
      <c r="F438" s="282"/>
      <c r="G438" s="283"/>
      <c r="H438" s="283"/>
      <c r="I438" s="283"/>
      <c r="J438" s="125"/>
      <c r="K438" s="291"/>
    </row>
    <row r="439" spans="1:11" ht="18" customHeight="1">
      <c r="A439" s="30" t="s">
        <v>246</v>
      </c>
      <c r="B439" s="273"/>
      <c r="C439" s="34">
        <v>12604975637</v>
      </c>
      <c r="D439" s="32">
        <v>14325460087</v>
      </c>
      <c r="E439" s="80"/>
      <c r="F439" s="282"/>
      <c r="G439" s="283"/>
      <c r="H439" s="283"/>
      <c r="I439" s="283"/>
      <c r="J439" s="125"/>
      <c r="K439" s="290"/>
    </row>
    <row r="440" spans="1:11" ht="18" customHeight="1" hidden="1">
      <c r="A440" s="264" t="s">
        <v>492</v>
      </c>
      <c r="B440" s="273"/>
      <c r="C440" s="34">
        <v>1724286050</v>
      </c>
      <c r="D440" s="32">
        <v>23233567090</v>
      </c>
      <c r="E440" s="80"/>
      <c r="F440" s="282"/>
      <c r="G440" s="283"/>
      <c r="H440" s="283"/>
      <c r="I440" s="283"/>
      <c r="J440" s="125"/>
      <c r="K440" s="290"/>
    </row>
    <row r="441" spans="1:11" ht="18" customHeight="1" hidden="1">
      <c r="A441" s="264" t="s">
        <v>493</v>
      </c>
      <c r="B441" s="273"/>
      <c r="C441" s="34">
        <v>10880689587</v>
      </c>
      <c r="D441" s="32">
        <v>-8908107003</v>
      </c>
      <c r="E441" s="80"/>
      <c r="F441" s="282"/>
      <c r="G441" s="283"/>
      <c r="H441" s="283"/>
      <c r="I441" s="283"/>
      <c r="J441" s="125"/>
      <c r="K441" s="290"/>
    </row>
    <row r="442" spans="1:11" ht="18" customHeight="1">
      <c r="A442" s="185" t="s">
        <v>468</v>
      </c>
      <c r="B442" s="69"/>
      <c r="C442" s="38">
        <v>0</v>
      </c>
      <c r="D442" s="38"/>
      <c r="E442" s="80"/>
      <c r="F442" s="288"/>
      <c r="G442" s="283"/>
      <c r="H442" s="283"/>
      <c r="I442" s="283"/>
      <c r="J442" s="125"/>
      <c r="K442" s="291"/>
    </row>
    <row r="443" spans="1:11" s="61" customFormat="1" ht="18" customHeight="1">
      <c r="A443" s="185" t="s">
        <v>469</v>
      </c>
      <c r="B443" s="69"/>
      <c r="C443" s="38">
        <v>0</v>
      </c>
      <c r="D443" s="38"/>
      <c r="E443" s="80"/>
      <c r="F443" s="288"/>
      <c r="G443" s="292"/>
      <c r="H443" s="292"/>
      <c r="I443" s="292"/>
      <c r="J443" s="284"/>
      <c r="K443" s="293"/>
    </row>
    <row r="444" spans="1:11" s="61" customFormat="1" ht="31.5">
      <c r="A444" s="27" t="s">
        <v>3</v>
      </c>
      <c r="B444" s="69"/>
      <c r="C444" s="181">
        <v>2842066112</v>
      </c>
      <c r="D444" s="181">
        <v>2226234219</v>
      </c>
      <c r="E444" s="127"/>
      <c r="F444" s="294"/>
      <c r="G444" s="294"/>
      <c r="H444" s="294"/>
      <c r="I444" s="294"/>
      <c r="J444" s="294"/>
      <c r="K444" s="294"/>
    </row>
    <row r="445" spans="1:11" ht="31.5">
      <c r="A445" s="36" t="s">
        <v>476</v>
      </c>
      <c r="B445" s="69"/>
      <c r="C445" s="32">
        <v>0</v>
      </c>
      <c r="D445" s="32">
        <v>0</v>
      </c>
      <c r="E445" s="80"/>
      <c r="F445" s="289"/>
      <c r="G445" s="283"/>
      <c r="H445" s="283"/>
      <c r="I445" s="283"/>
      <c r="J445" s="125"/>
      <c r="K445" s="290"/>
    </row>
    <row r="446" spans="1:11" ht="31.5">
      <c r="A446" s="36" t="s">
        <v>483</v>
      </c>
      <c r="B446" s="69"/>
      <c r="C446" s="32">
        <v>0</v>
      </c>
      <c r="D446" s="32">
        <v>1711651775</v>
      </c>
      <c r="E446" s="80"/>
      <c r="F446" s="282"/>
      <c r="G446" s="283"/>
      <c r="H446" s="283"/>
      <c r="I446" s="283"/>
      <c r="J446" s="125"/>
      <c r="K446" s="290"/>
    </row>
    <row r="447" spans="1:10" ht="31.5">
      <c r="A447" s="36" t="s">
        <v>476</v>
      </c>
      <c r="B447" s="69"/>
      <c r="C447" s="32">
        <v>2800884992</v>
      </c>
      <c r="D447" s="32">
        <v>416589616</v>
      </c>
      <c r="E447" s="80"/>
      <c r="F447" s="287"/>
      <c r="G447" s="128"/>
      <c r="H447" s="128"/>
      <c r="I447" s="128"/>
      <c r="J447" s="80"/>
    </row>
    <row r="448" spans="1:10" ht="31.5">
      <c r="A448" s="36" t="s">
        <v>0</v>
      </c>
      <c r="B448" s="69"/>
      <c r="C448" s="32">
        <v>41181120</v>
      </c>
      <c r="D448" s="32">
        <v>97992828</v>
      </c>
      <c r="E448" s="80"/>
      <c r="F448" s="34"/>
      <c r="G448" s="128"/>
      <c r="H448" s="128"/>
      <c r="I448" s="128"/>
      <c r="J448" s="80"/>
    </row>
    <row r="449" spans="1:10" ht="30">
      <c r="A449" s="186" t="s">
        <v>470</v>
      </c>
      <c r="B449" s="69"/>
      <c r="C449" s="32"/>
      <c r="D449" s="32"/>
      <c r="E449" s="80"/>
      <c r="F449" s="34"/>
      <c r="G449" s="128"/>
      <c r="H449" s="128"/>
      <c r="I449" s="128"/>
      <c r="J449" s="80"/>
    </row>
    <row r="450" spans="1:10" ht="15.75">
      <c r="A450" s="272" t="s">
        <v>494</v>
      </c>
      <c r="B450" s="69"/>
      <c r="C450" s="32">
        <v>0</v>
      </c>
      <c r="D450" s="32"/>
      <c r="E450" s="80"/>
      <c r="F450" s="281"/>
      <c r="G450" s="128"/>
      <c r="H450" s="128"/>
      <c r="I450" s="128"/>
      <c r="J450" s="80"/>
    </row>
    <row r="451" spans="1:10" ht="30">
      <c r="A451" s="186" t="s">
        <v>5</v>
      </c>
      <c r="B451" s="69"/>
      <c r="C451" s="32">
        <v>0</v>
      </c>
      <c r="D451" s="276"/>
      <c r="E451" s="125"/>
      <c r="F451" s="282"/>
      <c r="G451" s="283"/>
      <c r="H451" s="283"/>
      <c r="I451" s="283"/>
      <c r="J451" s="80"/>
    </row>
    <row r="452" spans="1:11" s="61" customFormat="1" ht="18.75" customHeight="1">
      <c r="A452" s="480" t="s">
        <v>249</v>
      </c>
      <c r="B452" s="481"/>
      <c r="C452" s="35">
        <f>C453+C454+C457+C458+C459</f>
        <v>344010869305</v>
      </c>
      <c r="D452" s="35">
        <f>D453+D454+D457+D458+D459</f>
        <v>189058049554</v>
      </c>
      <c r="E452" s="284"/>
      <c r="F452" s="284"/>
      <c r="G452" s="285"/>
      <c r="H452" s="285"/>
      <c r="I452" s="285"/>
      <c r="J452" s="127"/>
      <c r="K452" s="183"/>
    </row>
    <row r="453" spans="1:10" ht="18.75" customHeight="1">
      <c r="A453" s="30" t="s">
        <v>250</v>
      </c>
      <c r="B453" s="33"/>
      <c r="C453" s="34">
        <v>199588798355</v>
      </c>
      <c r="D453" s="278">
        <v>91961759145</v>
      </c>
      <c r="E453" s="125"/>
      <c r="F453" s="283"/>
      <c r="G453" s="283"/>
      <c r="H453" s="283"/>
      <c r="I453" s="283"/>
      <c r="J453" s="80"/>
    </row>
    <row r="454" spans="1:11" ht="18.75" customHeight="1">
      <c r="A454" s="30" t="s">
        <v>251</v>
      </c>
      <c r="B454" s="60"/>
      <c r="C454" s="34">
        <v>37505955244</v>
      </c>
      <c r="D454" s="278">
        <v>28418285548</v>
      </c>
      <c r="E454" s="125"/>
      <c r="F454" s="283"/>
      <c r="G454" s="282"/>
      <c r="H454" s="282"/>
      <c r="I454" s="282"/>
      <c r="K454" s="180"/>
    </row>
    <row r="455" spans="1:10" ht="18.75" customHeight="1">
      <c r="A455" s="30" t="s">
        <v>252</v>
      </c>
      <c r="B455" s="60"/>
      <c r="C455" s="34">
        <v>29846065880</v>
      </c>
      <c r="D455" s="278">
        <v>21392900883</v>
      </c>
      <c r="E455" s="125"/>
      <c r="F455" s="283"/>
      <c r="G455" s="283"/>
      <c r="H455" s="283"/>
      <c r="I455" s="283"/>
      <c r="J455" s="80"/>
    </row>
    <row r="456" spans="1:10" ht="18.75" customHeight="1">
      <c r="A456" s="30" t="s">
        <v>253</v>
      </c>
      <c r="B456" s="60"/>
      <c r="C456" s="34">
        <v>7659889364</v>
      </c>
      <c r="D456" s="278">
        <v>7025384665</v>
      </c>
      <c r="E456" s="125"/>
      <c r="F456" s="283"/>
      <c r="G456" s="283"/>
      <c r="H456" s="283"/>
      <c r="I456" s="283"/>
      <c r="J456" s="80"/>
    </row>
    <row r="457" spans="1:10" ht="18.75" customHeight="1">
      <c r="A457" s="30" t="s">
        <v>254</v>
      </c>
      <c r="B457" s="60"/>
      <c r="C457" s="34">
        <v>28446531396</v>
      </c>
      <c r="D457" s="278">
        <v>16698473589</v>
      </c>
      <c r="E457" s="125"/>
      <c r="F457" s="283"/>
      <c r="G457" s="283"/>
      <c r="H457" s="283"/>
      <c r="I457" s="283"/>
      <c r="J457" s="80"/>
    </row>
    <row r="458" spans="1:10" ht="18.75" customHeight="1">
      <c r="A458" s="30" t="s">
        <v>255</v>
      </c>
      <c r="B458" s="60"/>
      <c r="C458" s="34">
        <v>60104918753</v>
      </c>
      <c r="D458" s="278">
        <v>31691799464</v>
      </c>
      <c r="E458" s="125"/>
      <c r="F458" s="283"/>
      <c r="G458" s="283"/>
      <c r="H458" s="283"/>
      <c r="I458" s="283"/>
      <c r="J458" s="80"/>
    </row>
    <row r="459" spans="1:10" ht="18.75" customHeight="1">
      <c r="A459" s="30" t="s">
        <v>256</v>
      </c>
      <c r="B459" s="33"/>
      <c r="C459" s="34">
        <v>18364665557</v>
      </c>
      <c r="D459" s="278">
        <v>20287731808</v>
      </c>
      <c r="E459" s="125"/>
      <c r="F459" s="283"/>
      <c r="G459" s="283"/>
      <c r="H459" s="283"/>
      <c r="I459" s="283"/>
      <c r="J459" s="80"/>
    </row>
    <row r="460" spans="1:10" ht="15.75" customHeight="1">
      <c r="A460" s="30"/>
      <c r="B460" s="33"/>
      <c r="C460" s="34"/>
      <c r="D460" s="278"/>
      <c r="E460" s="125"/>
      <c r="F460" s="283"/>
      <c r="G460" s="283"/>
      <c r="H460" s="283"/>
      <c r="I460" s="283"/>
      <c r="J460" s="80"/>
    </row>
    <row r="461" spans="1:10" ht="31.5" customHeight="1">
      <c r="A461" s="480" t="s">
        <v>257</v>
      </c>
      <c r="B461" s="481"/>
      <c r="C461" s="46" t="s">
        <v>111</v>
      </c>
      <c r="D461" s="279" t="s">
        <v>112</v>
      </c>
      <c r="E461" s="125"/>
      <c r="F461" s="283"/>
      <c r="G461" s="283"/>
      <c r="H461" s="283"/>
      <c r="I461" s="283"/>
      <c r="J461" s="80"/>
    </row>
    <row r="462" spans="1:10" ht="50.25" customHeight="1">
      <c r="A462" s="478" t="s">
        <v>258</v>
      </c>
      <c r="B462" s="479"/>
      <c r="C462" s="50"/>
      <c r="D462" s="280"/>
      <c r="E462" s="286"/>
      <c r="F462" s="221"/>
      <c r="G462" s="283"/>
      <c r="H462" s="283"/>
      <c r="I462" s="283"/>
      <c r="J462" s="80"/>
    </row>
    <row r="463" spans="1:10" ht="34.5" customHeight="1">
      <c r="A463" s="478" t="s">
        <v>259</v>
      </c>
      <c r="B463" s="479"/>
      <c r="C463" s="33"/>
      <c r="D463" s="33"/>
      <c r="E463" s="80"/>
      <c r="F463" s="128"/>
      <c r="G463" s="128"/>
      <c r="H463" s="128"/>
      <c r="I463" s="128"/>
      <c r="J463" s="80"/>
    </row>
    <row r="464" spans="1:10" ht="33" customHeight="1">
      <c r="A464" s="478" t="s">
        <v>260</v>
      </c>
      <c r="B464" s="479"/>
      <c r="C464" s="33"/>
      <c r="D464" s="33"/>
      <c r="E464" s="80"/>
      <c r="F464" s="128"/>
      <c r="G464" s="128"/>
      <c r="H464" s="128"/>
      <c r="I464" s="128"/>
      <c r="J464" s="80"/>
    </row>
    <row r="465" spans="1:10" ht="66" customHeight="1">
      <c r="A465" s="478" t="s">
        <v>485</v>
      </c>
      <c r="B465" s="479"/>
      <c r="C465" s="33"/>
      <c r="D465" s="33"/>
      <c r="E465" s="80"/>
      <c r="F465" s="128"/>
      <c r="G465" s="128"/>
      <c r="H465" s="128"/>
      <c r="I465" s="128"/>
      <c r="J465" s="80"/>
    </row>
    <row r="466" spans="1:11" s="61" customFormat="1" ht="18" customHeight="1">
      <c r="A466" s="27" t="s">
        <v>261</v>
      </c>
      <c r="B466" s="62"/>
      <c r="C466" s="46" t="s">
        <v>111</v>
      </c>
      <c r="D466" s="46" t="s">
        <v>112</v>
      </c>
      <c r="E466" s="127"/>
      <c r="F466" s="158"/>
      <c r="G466" s="158"/>
      <c r="H466" s="158"/>
      <c r="I466" s="158"/>
      <c r="J466" s="127"/>
      <c r="K466" s="149"/>
    </row>
    <row r="467" spans="1:10" ht="31.5" customHeight="1">
      <c r="A467" s="478" t="s">
        <v>262</v>
      </c>
      <c r="B467" s="479"/>
      <c r="C467" s="33"/>
      <c r="D467" s="33"/>
      <c r="E467" s="80"/>
      <c r="F467" s="128"/>
      <c r="G467" s="128"/>
      <c r="H467" s="128"/>
      <c r="I467" s="128"/>
      <c r="J467" s="80"/>
    </row>
    <row r="468" spans="1:10" ht="18" customHeight="1">
      <c r="A468" s="478" t="s">
        <v>263</v>
      </c>
      <c r="B468" s="479"/>
      <c r="C468" s="33"/>
      <c r="D468" s="33"/>
      <c r="E468" s="80"/>
      <c r="F468" s="128"/>
      <c r="G468" s="128"/>
      <c r="H468" s="128"/>
      <c r="I468" s="128"/>
      <c r="J468" s="80"/>
    </row>
    <row r="469" spans="1:10" ht="18" customHeight="1">
      <c r="A469" s="478" t="s">
        <v>264</v>
      </c>
      <c r="B469" s="479"/>
      <c r="C469" s="33"/>
      <c r="D469" s="33"/>
      <c r="E469" s="80"/>
      <c r="F469" s="128"/>
      <c r="G469" s="128"/>
      <c r="H469" s="128"/>
      <c r="I469" s="128"/>
      <c r="J469" s="80"/>
    </row>
    <row r="470" spans="1:10" ht="49.5" customHeight="1">
      <c r="A470" s="478" t="s">
        <v>265</v>
      </c>
      <c r="B470" s="479"/>
      <c r="C470" s="33"/>
      <c r="D470" s="33"/>
      <c r="E470" s="80"/>
      <c r="F470" s="128"/>
      <c r="G470" s="128"/>
      <c r="H470" s="128"/>
      <c r="I470" s="128"/>
      <c r="J470" s="80"/>
    </row>
    <row r="471" spans="1:10" ht="33" customHeight="1">
      <c r="A471" s="478" t="s">
        <v>457</v>
      </c>
      <c r="B471" s="479"/>
      <c r="C471" s="33"/>
      <c r="D471" s="33"/>
      <c r="E471" s="80"/>
      <c r="F471" s="128"/>
      <c r="G471" s="128"/>
      <c r="H471" s="128"/>
      <c r="I471" s="128"/>
      <c r="J471" s="80"/>
    </row>
    <row r="472" spans="1:10" ht="18" customHeight="1">
      <c r="A472" s="478" t="s">
        <v>266</v>
      </c>
      <c r="B472" s="479"/>
      <c r="C472" s="33"/>
      <c r="D472" s="33"/>
      <c r="E472" s="80"/>
      <c r="F472" s="128"/>
      <c r="G472" s="128"/>
      <c r="H472" s="128"/>
      <c r="I472" s="128"/>
      <c r="J472" s="80"/>
    </row>
    <row r="473" spans="1:10" ht="18" customHeight="1">
      <c r="A473" s="478" t="s">
        <v>487</v>
      </c>
      <c r="B473" s="479"/>
      <c r="C473" s="49"/>
      <c r="D473" s="33"/>
      <c r="E473" s="80"/>
      <c r="F473" s="128"/>
      <c r="G473" s="128"/>
      <c r="H473" s="128"/>
      <c r="I473" s="128"/>
      <c r="J473" s="80"/>
    </row>
    <row r="474" spans="1:11" s="78" customFormat="1" ht="18" customHeight="1">
      <c r="A474" s="223"/>
      <c r="B474" s="223"/>
      <c r="C474" s="125"/>
      <c r="D474" s="125"/>
      <c r="E474" s="80"/>
      <c r="F474" s="128"/>
      <c r="G474" s="128"/>
      <c r="H474" s="128"/>
      <c r="I474" s="128"/>
      <c r="J474" s="80"/>
      <c r="K474" s="84"/>
    </row>
    <row r="475" spans="1:10" ht="15.75">
      <c r="A475" s="74"/>
      <c r="B475" s="75"/>
      <c r="C475" s="76"/>
      <c r="D475" s="68"/>
      <c r="E475" s="80"/>
      <c r="F475" s="128"/>
      <c r="G475" s="128"/>
      <c r="H475" s="128"/>
      <c r="I475" s="128"/>
      <c r="J475" s="80"/>
    </row>
    <row r="476" spans="3:10" ht="15.75">
      <c r="C476" s="461" t="s">
        <v>512</v>
      </c>
      <c r="D476" s="461"/>
      <c r="E476" s="142"/>
      <c r="F476" s="128"/>
      <c r="G476" s="128"/>
      <c r="H476" s="128"/>
      <c r="I476" s="128"/>
      <c r="J476" s="80"/>
    </row>
    <row r="477" spans="1:10" ht="15.75">
      <c r="A477" s="21" t="s">
        <v>130</v>
      </c>
      <c r="B477" s="1" t="s">
        <v>517</v>
      </c>
      <c r="C477" s="462" t="s">
        <v>486</v>
      </c>
      <c r="D477" s="462"/>
      <c r="E477" s="143" t="s">
        <v>279</v>
      </c>
      <c r="F477" s="128"/>
      <c r="G477" s="128"/>
      <c r="H477" s="128"/>
      <c r="I477" s="128"/>
      <c r="J477" s="80"/>
    </row>
    <row r="478" spans="1:10" ht="15.75">
      <c r="A478" s="25" t="s">
        <v>131</v>
      </c>
      <c r="B478" s="26" t="s">
        <v>271</v>
      </c>
      <c r="C478" s="475" t="s">
        <v>132</v>
      </c>
      <c r="D478" s="475"/>
      <c r="E478" s="144"/>
      <c r="F478" s="128"/>
      <c r="G478" s="128"/>
      <c r="H478" s="128"/>
      <c r="I478" s="128"/>
      <c r="J478" s="80"/>
    </row>
    <row r="479" spans="2:10" ht="15.75">
      <c r="B479" s="63"/>
      <c r="C479" s="71"/>
      <c r="D479" s="71"/>
      <c r="E479" s="80"/>
      <c r="F479" s="128"/>
      <c r="G479" s="128"/>
      <c r="H479" s="128"/>
      <c r="I479" s="128"/>
      <c r="J479" s="80"/>
    </row>
    <row r="480" spans="1:10" ht="15.75">
      <c r="A480" s="3"/>
      <c r="E480" s="80"/>
      <c r="F480" s="128"/>
      <c r="G480" s="128"/>
      <c r="H480" s="128"/>
      <c r="I480" s="128"/>
      <c r="J480" s="80"/>
    </row>
    <row r="481" spans="1:10" ht="21.75" customHeight="1">
      <c r="A481" s="3"/>
      <c r="E481" s="80"/>
      <c r="F481" s="128"/>
      <c r="G481" s="128"/>
      <c r="H481" s="128"/>
      <c r="I481" s="128"/>
      <c r="J481" s="80"/>
    </row>
    <row r="482" spans="1:10" ht="15.75">
      <c r="A482" s="3"/>
      <c r="E482" s="80"/>
      <c r="F482" s="128"/>
      <c r="G482" s="128"/>
      <c r="H482" s="128"/>
      <c r="I482" s="128"/>
      <c r="J482" s="80"/>
    </row>
    <row r="483" spans="1:10" ht="15.75">
      <c r="A483" s="52" t="s">
        <v>451</v>
      </c>
      <c r="B483" s="53" t="s">
        <v>278</v>
      </c>
      <c r="E483" s="80"/>
      <c r="F483" s="128"/>
      <c r="G483" s="128"/>
      <c r="H483" s="128"/>
      <c r="I483" s="128"/>
      <c r="J483" s="80"/>
    </row>
    <row r="484" spans="1:10" ht="15.75">
      <c r="A484" s="3"/>
      <c r="E484" s="80"/>
      <c r="F484" s="128"/>
      <c r="G484" s="128"/>
      <c r="H484" s="128"/>
      <c r="I484" s="128"/>
      <c r="J484" s="80"/>
    </row>
    <row r="485" spans="1:10" ht="31.5" customHeight="1">
      <c r="A485" s="451" t="s">
        <v>276</v>
      </c>
      <c r="B485" s="451"/>
      <c r="C485" s="451"/>
      <c r="D485" s="451"/>
      <c r="E485" s="145"/>
      <c r="F485" s="128"/>
      <c r="G485" s="128"/>
      <c r="H485" s="128"/>
      <c r="I485" s="128"/>
      <c r="J485" s="80"/>
    </row>
    <row r="486" spans="5:10" ht="15.75">
      <c r="E486" s="80"/>
      <c r="F486" s="128"/>
      <c r="G486" s="128"/>
      <c r="H486" s="128"/>
      <c r="I486" s="128"/>
      <c r="J486" s="80"/>
    </row>
    <row r="487" spans="5:10" ht="15.75">
      <c r="E487" s="80"/>
      <c r="F487" s="128"/>
      <c r="G487" s="128"/>
      <c r="H487" s="128"/>
      <c r="I487" s="128"/>
      <c r="J487" s="80"/>
    </row>
    <row r="488" spans="5:10" ht="15.75">
      <c r="E488" s="80"/>
      <c r="F488" s="128"/>
      <c r="G488" s="128"/>
      <c r="H488" s="128"/>
      <c r="I488" s="128"/>
      <c r="J488" s="80"/>
    </row>
    <row r="489" spans="5:10" ht="15.75">
      <c r="E489" s="80"/>
      <c r="F489" s="128"/>
      <c r="G489" s="128"/>
      <c r="H489" s="128"/>
      <c r="I489" s="128"/>
      <c r="J489" s="80"/>
    </row>
    <row r="490" spans="5:10" ht="15.75">
      <c r="E490" s="80"/>
      <c r="F490" s="128"/>
      <c r="G490" s="128"/>
      <c r="H490" s="128"/>
      <c r="I490" s="128"/>
      <c r="J490" s="80"/>
    </row>
    <row r="491" spans="5:10" ht="15.75">
      <c r="E491" s="80"/>
      <c r="F491" s="128"/>
      <c r="G491" s="128"/>
      <c r="H491" s="128"/>
      <c r="I491" s="128"/>
      <c r="J491" s="80"/>
    </row>
    <row r="492" spans="5:10" ht="15.75">
      <c r="E492" s="80"/>
      <c r="F492" s="128"/>
      <c r="G492" s="128"/>
      <c r="H492" s="128"/>
      <c r="I492" s="128"/>
      <c r="J492" s="80"/>
    </row>
    <row r="493" spans="5:10" ht="15.75">
      <c r="E493" s="80"/>
      <c r="F493" s="128"/>
      <c r="G493" s="128"/>
      <c r="H493" s="128"/>
      <c r="I493" s="128"/>
      <c r="J493" s="80"/>
    </row>
    <row r="494" spans="5:10" ht="15.75">
      <c r="E494" s="80"/>
      <c r="F494" s="128"/>
      <c r="G494" s="128"/>
      <c r="H494" s="128"/>
      <c r="I494" s="128"/>
      <c r="J494" s="80"/>
    </row>
    <row r="495" spans="5:10" ht="15.75">
      <c r="E495" s="80"/>
      <c r="F495" s="128"/>
      <c r="G495" s="128"/>
      <c r="H495" s="128"/>
      <c r="I495" s="128"/>
      <c r="J495" s="80"/>
    </row>
    <row r="496" spans="5:10" ht="15.75">
      <c r="E496" s="80"/>
      <c r="F496" s="128"/>
      <c r="G496" s="128"/>
      <c r="H496" s="128"/>
      <c r="I496" s="128"/>
      <c r="J496" s="80"/>
    </row>
    <row r="497" spans="5:10" ht="15.75">
      <c r="E497" s="80"/>
      <c r="F497" s="128"/>
      <c r="G497" s="128"/>
      <c r="H497" s="128"/>
      <c r="I497" s="128"/>
      <c r="J497" s="80"/>
    </row>
    <row r="498" spans="5:10" ht="15.75">
      <c r="E498" s="80"/>
      <c r="F498" s="128"/>
      <c r="G498" s="128"/>
      <c r="H498" s="128"/>
      <c r="I498" s="128"/>
      <c r="J498" s="80"/>
    </row>
    <row r="499" spans="5:10" ht="15.75">
      <c r="E499" s="80"/>
      <c r="F499" s="128"/>
      <c r="G499" s="128"/>
      <c r="H499" s="128"/>
      <c r="I499" s="128"/>
      <c r="J499" s="80"/>
    </row>
    <row r="500" spans="5:10" ht="15.75">
      <c r="E500" s="80"/>
      <c r="F500" s="128"/>
      <c r="G500" s="128"/>
      <c r="H500" s="128"/>
      <c r="I500" s="128"/>
      <c r="J500" s="80"/>
    </row>
    <row r="501" spans="5:10" ht="15.75">
      <c r="E501" s="80"/>
      <c r="F501" s="128"/>
      <c r="G501" s="128"/>
      <c r="H501" s="128"/>
      <c r="I501" s="128"/>
      <c r="J501" s="80"/>
    </row>
    <row r="502" spans="5:10" ht="15.75">
      <c r="E502" s="80"/>
      <c r="F502" s="128"/>
      <c r="G502" s="128"/>
      <c r="H502" s="128"/>
      <c r="I502" s="128"/>
      <c r="J502" s="80"/>
    </row>
    <row r="503" spans="5:10" ht="15.75">
      <c r="E503" s="80"/>
      <c r="F503" s="128"/>
      <c r="G503" s="128"/>
      <c r="H503" s="128"/>
      <c r="I503" s="128"/>
      <c r="J503" s="80"/>
    </row>
    <row r="504" spans="5:10" ht="15.75">
      <c r="E504" s="80"/>
      <c r="F504" s="128"/>
      <c r="G504" s="128"/>
      <c r="H504" s="128"/>
      <c r="I504" s="128"/>
      <c r="J504" s="80"/>
    </row>
    <row r="505" spans="5:10" ht="15.75">
      <c r="E505" s="80"/>
      <c r="F505" s="128"/>
      <c r="G505" s="128"/>
      <c r="H505" s="128"/>
      <c r="I505" s="128"/>
      <c r="J505" s="80"/>
    </row>
    <row r="506" spans="5:10" ht="15.75">
      <c r="E506" s="80"/>
      <c r="F506" s="128"/>
      <c r="G506" s="128"/>
      <c r="H506" s="128"/>
      <c r="I506" s="128"/>
      <c r="J506" s="80"/>
    </row>
    <row r="507" spans="5:10" ht="15.75">
      <c r="E507" s="80"/>
      <c r="F507" s="128"/>
      <c r="G507" s="128"/>
      <c r="H507" s="128"/>
      <c r="I507" s="128"/>
      <c r="J507" s="80"/>
    </row>
    <row r="508" spans="5:10" ht="15.75">
      <c r="E508" s="80"/>
      <c r="F508" s="128"/>
      <c r="G508" s="128"/>
      <c r="H508" s="128"/>
      <c r="I508" s="128"/>
      <c r="J508" s="80"/>
    </row>
    <row r="509" spans="5:10" ht="15.75">
      <c r="E509" s="80"/>
      <c r="F509" s="128"/>
      <c r="G509" s="128"/>
      <c r="H509" s="128"/>
      <c r="I509" s="128"/>
      <c r="J509" s="80"/>
    </row>
    <row r="510" spans="5:10" ht="15.75">
      <c r="E510" s="80"/>
      <c r="F510" s="128"/>
      <c r="G510" s="128"/>
      <c r="H510" s="128"/>
      <c r="I510" s="128"/>
      <c r="J510" s="80"/>
    </row>
    <row r="511" spans="5:10" ht="15.75">
      <c r="E511" s="80"/>
      <c r="F511" s="128"/>
      <c r="G511" s="128"/>
      <c r="H511" s="128"/>
      <c r="I511" s="128"/>
      <c r="J511" s="80"/>
    </row>
    <row r="512" spans="5:10" ht="15.75">
      <c r="E512" s="80"/>
      <c r="F512" s="128"/>
      <c r="G512" s="128"/>
      <c r="H512" s="128"/>
      <c r="I512" s="128"/>
      <c r="J512" s="80"/>
    </row>
    <row r="513" spans="5:10" ht="15.75">
      <c r="E513" s="80"/>
      <c r="F513" s="128"/>
      <c r="G513" s="128"/>
      <c r="H513" s="128"/>
      <c r="I513" s="128"/>
      <c r="J513" s="80"/>
    </row>
    <row r="514" spans="5:10" ht="15.75">
      <c r="E514" s="80"/>
      <c r="F514" s="128"/>
      <c r="G514" s="128"/>
      <c r="H514" s="128"/>
      <c r="I514" s="128"/>
      <c r="J514" s="80"/>
    </row>
    <row r="515" spans="5:10" ht="15.75">
      <c r="E515" s="80"/>
      <c r="F515" s="128"/>
      <c r="G515" s="128"/>
      <c r="H515" s="128"/>
      <c r="I515" s="128"/>
      <c r="J515" s="80"/>
    </row>
    <row r="516" spans="5:10" ht="15.75">
      <c r="E516" s="80"/>
      <c r="F516" s="128"/>
      <c r="G516" s="128"/>
      <c r="H516" s="128"/>
      <c r="I516" s="128"/>
      <c r="J516" s="80"/>
    </row>
    <row r="517" spans="5:10" ht="15.75">
      <c r="E517" s="80"/>
      <c r="F517" s="128"/>
      <c r="G517" s="128"/>
      <c r="H517" s="128"/>
      <c r="I517" s="128"/>
      <c r="J517" s="80"/>
    </row>
    <row r="518" spans="5:10" ht="15.75">
      <c r="E518" s="80"/>
      <c r="F518" s="128"/>
      <c r="G518" s="128"/>
      <c r="H518" s="128"/>
      <c r="I518" s="128"/>
      <c r="J518" s="80"/>
    </row>
    <row r="519" spans="5:10" ht="15.75">
      <c r="E519" s="80"/>
      <c r="F519" s="128"/>
      <c r="G519" s="128"/>
      <c r="H519" s="128"/>
      <c r="I519" s="128"/>
      <c r="J519" s="80"/>
    </row>
    <row r="520" spans="5:10" ht="15.75">
      <c r="E520" s="80"/>
      <c r="F520" s="128"/>
      <c r="G520" s="128"/>
      <c r="H520" s="128"/>
      <c r="I520" s="128"/>
      <c r="J520" s="80"/>
    </row>
    <row r="521" spans="5:10" ht="15.75">
      <c r="E521" s="80"/>
      <c r="F521" s="128"/>
      <c r="G521" s="128"/>
      <c r="H521" s="128"/>
      <c r="I521" s="128"/>
      <c r="J521" s="80"/>
    </row>
    <row r="522" spans="5:10" ht="15.75">
      <c r="E522" s="80"/>
      <c r="F522" s="128"/>
      <c r="G522" s="128"/>
      <c r="H522" s="128"/>
      <c r="I522" s="128"/>
      <c r="J522" s="80"/>
    </row>
    <row r="523" spans="5:10" ht="15.75">
      <c r="E523" s="80"/>
      <c r="F523" s="128"/>
      <c r="G523" s="128"/>
      <c r="H523" s="128"/>
      <c r="I523" s="128"/>
      <c r="J523" s="80"/>
    </row>
    <row r="524" spans="5:10" ht="15.75">
      <c r="E524" s="80"/>
      <c r="F524" s="128"/>
      <c r="G524" s="128"/>
      <c r="H524" s="128"/>
      <c r="I524" s="128"/>
      <c r="J524" s="80"/>
    </row>
    <row r="525" spans="5:10" ht="15.75">
      <c r="E525" s="80"/>
      <c r="F525" s="128"/>
      <c r="G525" s="128"/>
      <c r="H525" s="128"/>
      <c r="I525" s="128"/>
      <c r="J525" s="80"/>
    </row>
    <row r="526" spans="5:10" ht="15.75">
      <c r="E526" s="80"/>
      <c r="F526" s="128"/>
      <c r="G526" s="128"/>
      <c r="H526" s="128"/>
      <c r="I526" s="128"/>
      <c r="J526" s="80"/>
    </row>
    <row r="527" spans="5:10" ht="15.75">
      <c r="E527" s="80"/>
      <c r="F527" s="128"/>
      <c r="G527" s="128"/>
      <c r="H527" s="128"/>
      <c r="I527" s="128"/>
      <c r="J527" s="80"/>
    </row>
    <row r="528" spans="5:10" ht="15.75">
      <c r="E528" s="80"/>
      <c r="F528" s="128"/>
      <c r="G528" s="128"/>
      <c r="H528" s="128"/>
      <c r="I528" s="128"/>
      <c r="J528" s="80"/>
    </row>
    <row r="529" spans="5:10" ht="15.75">
      <c r="E529" s="80"/>
      <c r="F529" s="128"/>
      <c r="G529" s="128"/>
      <c r="H529" s="128"/>
      <c r="I529" s="128"/>
      <c r="J529" s="80"/>
    </row>
    <row r="530" spans="5:10" ht="15.75">
      <c r="E530" s="80"/>
      <c r="F530" s="128"/>
      <c r="G530" s="128"/>
      <c r="H530" s="128"/>
      <c r="I530" s="128"/>
      <c r="J530" s="80"/>
    </row>
    <row r="531" spans="5:10" ht="15.75">
      <c r="E531" s="80"/>
      <c r="F531" s="128"/>
      <c r="G531" s="128"/>
      <c r="H531" s="128"/>
      <c r="I531" s="128"/>
      <c r="J531" s="80"/>
    </row>
    <row r="532" spans="5:10" ht="15.75">
      <c r="E532" s="80"/>
      <c r="F532" s="128"/>
      <c r="G532" s="128"/>
      <c r="H532" s="128"/>
      <c r="I532" s="128"/>
      <c r="J532" s="80"/>
    </row>
    <row r="533" spans="5:10" ht="15.75">
      <c r="E533" s="80"/>
      <c r="F533" s="128"/>
      <c r="G533" s="128"/>
      <c r="H533" s="128"/>
      <c r="I533" s="128"/>
      <c r="J533" s="80"/>
    </row>
    <row r="534" spans="5:10" ht="15.75">
      <c r="E534" s="80"/>
      <c r="F534" s="128"/>
      <c r="G534" s="128"/>
      <c r="H534" s="128"/>
      <c r="I534" s="128"/>
      <c r="J534" s="80"/>
    </row>
    <row r="535" spans="5:10" ht="15.75">
      <c r="E535" s="80"/>
      <c r="F535" s="128"/>
      <c r="G535" s="128"/>
      <c r="H535" s="128"/>
      <c r="I535" s="128"/>
      <c r="J535" s="80"/>
    </row>
    <row r="536" spans="5:10" ht="15.75">
      <c r="E536" s="80"/>
      <c r="F536" s="128"/>
      <c r="G536" s="128"/>
      <c r="H536" s="128"/>
      <c r="I536" s="128"/>
      <c r="J536" s="80"/>
    </row>
    <row r="537" spans="5:10" ht="15.75">
      <c r="E537" s="80"/>
      <c r="F537" s="128"/>
      <c r="G537" s="128"/>
      <c r="H537" s="128"/>
      <c r="I537" s="128"/>
      <c r="J537" s="80"/>
    </row>
    <row r="538" spans="5:10" ht="15.75">
      <c r="E538" s="80"/>
      <c r="F538" s="128"/>
      <c r="G538" s="128"/>
      <c r="H538" s="128"/>
      <c r="I538" s="128"/>
      <c r="J538" s="80"/>
    </row>
    <row r="539" spans="5:10" ht="15.75">
      <c r="E539" s="80"/>
      <c r="F539" s="128"/>
      <c r="G539" s="128"/>
      <c r="H539" s="128"/>
      <c r="I539" s="128"/>
      <c r="J539" s="80"/>
    </row>
    <row r="540" spans="5:10" ht="15.75">
      <c r="E540" s="80"/>
      <c r="F540" s="128"/>
      <c r="G540" s="128"/>
      <c r="H540" s="128"/>
      <c r="I540" s="128"/>
      <c r="J540" s="80"/>
    </row>
    <row r="541" spans="5:10" ht="15.75">
      <c r="E541" s="80"/>
      <c r="F541" s="128"/>
      <c r="G541" s="128"/>
      <c r="H541" s="128"/>
      <c r="I541" s="128"/>
      <c r="J541" s="80"/>
    </row>
    <row r="542" spans="5:10" ht="15.75">
      <c r="E542" s="80"/>
      <c r="F542" s="128"/>
      <c r="G542" s="128"/>
      <c r="H542" s="128"/>
      <c r="I542" s="128"/>
      <c r="J542" s="80"/>
    </row>
    <row r="543" spans="5:10" ht="15.75">
      <c r="E543" s="80"/>
      <c r="F543" s="128"/>
      <c r="G543" s="128"/>
      <c r="H543" s="128"/>
      <c r="I543" s="128"/>
      <c r="J543" s="80"/>
    </row>
    <row r="544" spans="5:10" ht="15.75">
      <c r="E544" s="80"/>
      <c r="F544" s="128"/>
      <c r="G544" s="128"/>
      <c r="H544" s="128"/>
      <c r="I544" s="128"/>
      <c r="J544" s="80"/>
    </row>
    <row r="545" spans="5:10" ht="15.75">
      <c r="E545" s="80"/>
      <c r="F545" s="128"/>
      <c r="G545" s="128"/>
      <c r="H545" s="128"/>
      <c r="I545" s="128"/>
      <c r="J545" s="80"/>
    </row>
    <row r="546" spans="5:10" ht="15.75">
      <c r="E546" s="80"/>
      <c r="F546" s="128"/>
      <c r="G546" s="128"/>
      <c r="H546" s="128"/>
      <c r="I546" s="128"/>
      <c r="J546" s="80"/>
    </row>
    <row r="547" spans="5:10" ht="15.75">
      <c r="E547" s="80"/>
      <c r="F547" s="128"/>
      <c r="G547" s="128"/>
      <c r="H547" s="128"/>
      <c r="I547" s="128"/>
      <c r="J547" s="80"/>
    </row>
    <row r="548" spans="5:10" ht="15.75">
      <c r="E548" s="80"/>
      <c r="F548" s="128"/>
      <c r="G548" s="128"/>
      <c r="H548" s="128"/>
      <c r="I548" s="128"/>
      <c r="J548" s="80"/>
    </row>
    <row r="549" spans="5:10" ht="15.75">
      <c r="E549" s="80"/>
      <c r="F549" s="128"/>
      <c r="G549" s="128"/>
      <c r="H549" s="128"/>
      <c r="I549" s="128"/>
      <c r="J549" s="80"/>
    </row>
    <row r="550" spans="5:10" ht="15.75">
      <c r="E550" s="80"/>
      <c r="F550" s="128"/>
      <c r="G550" s="128"/>
      <c r="H550" s="128"/>
      <c r="I550" s="128"/>
      <c r="J550" s="80"/>
    </row>
    <row r="551" spans="5:10" ht="15.75">
      <c r="E551" s="80"/>
      <c r="F551" s="128"/>
      <c r="G551" s="128"/>
      <c r="H551" s="128"/>
      <c r="I551" s="128"/>
      <c r="J551" s="80"/>
    </row>
    <row r="552" spans="5:10" ht="15.75">
      <c r="E552" s="80"/>
      <c r="F552" s="128"/>
      <c r="G552" s="128"/>
      <c r="H552" s="128"/>
      <c r="I552" s="128"/>
      <c r="J552" s="80"/>
    </row>
    <row r="553" spans="5:10" ht="15.75">
      <c r="E553" s="80"/>
      <c r="F553" s="128"/>
      <c r="G553" s="128"/>
      <c r="H553" s="128"/>
      <c r="I553" s="128"/>
      <c r="J553" s="80"/>
    </row>
    <row r="554" spans="5:10" ht="15.75">
      <c r="E554" s="80"/>
      <c r="F554" s="128"/>
      <c r="G554" s="128"/>
      <c r="H554" s="128"/>
      <c r="I554" s="128"/>
      <c r="J554" s="80"/>
    </row>
    <row r="555" spans="5:10" ht="15.75">
      <c r="E555" s="80"/>
      <c r="F555" s="128"/>
      <c r="G555" s="128"/>
      <c r="H555" s="128"/>
      <c r="I555" s="128"/>
      <c r="J555" s="80"/>
    </row>
    <row r="556" spans="5:10" ht="15.75">
      <c r="E556" s="80"/>
      <c r="F556" s="128"/>
      <c r="G556" s="128"/>
      <c r="H556" s="128"/>
      <c r="I556" s="128"/>
      <c r="J556" s="80"/>
    </row>
    <row r="557" spans="5:10" ht="15.75">
      <c r="E557" s="80"/>
      <c r="F557" s="128"/>
      <c r="G557" s="128"/>
      <c r="H557" s="128"/>
      <c r="I557" s="128"/>
      <c r="J557" s="80"/>
    </row>
    <row r="558" spans="5:10" ht="15.75">
      <c r="E558" s="80"/>
      <c r="F558" s="128"/>
      <c r="G558" s="128"/>
      <c r="H558" s="128"/>
      <c r="I558" s="128"/>
      <c r="J558" s="80"/>
    </row>
    <row r="559" spans="5:10" ht="15.75">
      <c r="E559" s="80"/>
      <c r="F559" s="128"/>
      <c r="G559" s="128"/>
      <c r="H559" s="128"/>
      <c r="I559" s="128"/>
      <c r="J559" s="80"/>
    </row>
    <row r="560" spans="5:10" ht="15.75">
      <c r="E560" s="80"/>
      <c r="F560" s="128"/>
      <c r="G560" s="128"/>
      <c r="H560" s="128"/>
      <c r="I560" s="128"/>
      <c r="J560" s="80"/>
    </row>
    <row r="561" spans="5:10" ht="15.75">
      <c r="E561" s="80"/>
      <c r="F561" s="128"/>
      <c r="G561" s="128"/>
      <c r="H561" s="128"/>
      <c r="I561" s="128"/>
      <c r="J561" s="80"/>
    </row>
    <row r="562" spans="5:10" ht="15.75">
      <c r="E562" s="80"/>
      <c r="F562" s="128"/>
      <c r="G562" s="128"/>
      <c r="H562" s="128"/>
      <c r="I562" s="128"/>
      <c r="J562" s="80"/>
    </row>
    <row r="563" spans="5:10" ht="15.75">
      <c r="E563" s="80"/>
      <c r="F563" s="128"/>
      <c r="G563" s="128"/>
      <c r="H563" s="128"/>
      <c r="I563" s="128"/>
      <c r="J563" s="80"/>
    </row>
    <row r="564" spans="5:10" ht="15.75">
      <c r="E564" s="80"/>
      <c r="F564" s="128"/>
      <c r="G564" s="128"/>
      <c r="H564" s="128"/>
      <c r="I564" s="128"/>
      <c r="J564" s="80"/>
    </row>
    <row r="565" spans="5:10" ht="15.75">
      <c r="E565" s="80"/>
      <c r="F565" s="128"/>
      <c r="G565" s="128"/>
      <c r="H565" s="128"/>
      <c r="I565" s="128"/>
      <c r="J565" s="80"/>
    </row>
    <row r="566" spans="5:10" ht="15.75">
      <c r="E566" s="80"/>
      <c r="F566" s="128"/>
      <c r="G566" s="128"/>
      <c r="H566" s="128"/>
      <c r="I566" s="128"/>
      <c r="J566" s="80"/>
    </row>
    <row r="567" spans="5:10" ht="15.75">
      <c r="E567" s="80"/>
      <c r="F567" s="128"/>
      <c r="G567" s="128"/>
      <c r="H567" s="128"/>
      <c r="I567" s="128"/>
      <c r="J567" s="80"/>
    </row>
    <row r="568" spans="5:10" ht="15.75">
      <c r="E568" s="80"/>
      <c r="F568" s="128"/>
      <c r="G568" s="128"/>
      <c r="H568" s="128"/>
      <c r="I568" s="128"/>
      <c r="J568" s="80"/>
    </row>
    <row r="569" spans="5:10" ht="15.75">
      <c r="E569" s="80"/>
      <c r="F569" s="128"/>
      <c r="G569" s="128"/>
      <c r="H569" s="128"/>
      <c r="I569" s="128"/>
      <c r="J569" s="80"/>
    </row>
    <row r="570" spans="5:10" ht="15.75">
      <c r="E570" s="80"/>
      <c r="F570" s="128"/>
      <c r="G570" s="128"/>
      <c r="H570" s="128"/>
      <c r="I570" s="128"/>
      <c r="J570" s="80"/>
    </row>
    <row r="571" spans="5:10" ht="15.75">
      <c r="E571" s="80"/>
      <c r="F571" s="128"/>
      <c r="G571" s="128"/>
      <c r="H571" s="128"/>
      <c r="I571" s="128"/>
      <c r="J571" s="80"/>
    </row>
    <row r="572" spans="5:10" ht="15.75">
      <c r="E572" s="80"/>
      <c r="F572" s="128"/>
      <c r="G572" s="128"/>
      <c r="H572" s="128"/>
      <c r="I572" s="128"/>
      <c r="J572" s="80"/>
    </row>
    <row r="573" spans="5:10" ht="15.75">
      <c r="E573" s="80"/>
      <c r="F573" s="128"/>
      <c r="G573" s="128"/>
      <c r="H573" s="128"/>
      <c r="I573" s="128"/>
      <c r="J573" s="80"/>
    </row>
    <row r="574" spans="5:10" ht="15.75">
      <c r="E574" s="80"/>
      <c r="F574" s="128"/>
      <c r="G574" s="128"/>
      <c r="H574" s="128"/>
      <c r="I574" s="128"/>
      <c r="J574" s="80"/>
    </row>
    <row r="575" spans="5:10" ht="15.75">
      <c r="E575" s="80"/>
      <c r="F575" s="128"/>
      <c r="G575" s="128"/>
      <c r="H575" s="128"/>
      <c r="I575" s="128"/>
      <c r="J575" s="80"/>
    </row>
  </sheetData>
  <mergeCells count="134">
    <mergeCell ref="B269:C269"/>
    <mergeCell ref="D269:E269"/>
    <mergeCell ref="A283:E283"/>
    <mergeCell ref="I205:I206"/>
    <mergeCell ref="A205:A206"/>
    <mergeCell ref="B205:B206"/>
    <mergeCell ref="C205:C206"/>
    <mergeCell ref="D205:D206"/>
    <mergeCell ref="E205:E206"/>
    <mergeCell ref="A266:E266"/>
    <mergeCell ref="J205:J206"/>
    <mergeCell ref="F170:F171"/>
    <mergeCell ref="G170:G171"/>
    <mergeCell ref="I170:I171"/>
    <mergeCell ref="F205:F206"/>
    <mergeCell ref="G205:G206"/>
    <mergeCell ref="A98:B98"/>
    <mergeCell ref="I135:I136"/>
    <mergeCell ref="A170:A171"/>
    <mergeCell ref="B170:C170"/>
    <mergeCell ref="D170:D171"/>
    <mergeCell ref="E170:E171"/>
    <mergeCell ref="A88:B88"/>
    <mergeCell ref="A90:B90"/>
    <mergeCell ref="A91:B91"/>
    <mergeCell ref="A94:B94"/>
    <mergeCell ref="A485:D485"/>
    <mergeCell ref="A79:E79"/>
    <mergeCell ref="A80:G80"/>
    <mergeCell ref="A74:F74"/>
    <mergeCell ref="A76:E76"/>
    <mergeCell ref="A77:E77"/>
    <mergeCell ref="A78:G78"/>
    <mergeCell ref="C135:D135"/>
    <mergeCell ref="E135:F135"/>
    <mergeCell ref="G135:H135"/>
    <mergeCell ref="E360:G360"/>
    <mergeCell ref="A368:D368"/>
    <mergeCell ref="E303:E304"/>
    <mergeCell ref="E305:E306"/>
    <mergeCell ref="C476:D476"/>
    <mergeCell ref="C477:D477"/>
    <mergeCell ref="A322:C322"/>
    <mergeCell ref="A114:B114"/>
    <mergeCell ref="A303:B303"/>
    <mergeCell ref="A118:B118"/>
    <mergeCell ref="A359:B359"/>
    <mergeCell ref="A324:B324"/>
    <mergeCell ref="A452:B452"/>
    <mergeCell ref="A462:B462"/>
    <mergeCell ref="A360:A361"/>
    <mergeCell ref="A103:B103"/>
    <mergeCell ref="A104:B104"/>
    <mergeCell ref="A105:B105"/>
    <mergeCell ref="A106:B106"/>
    <mergeCell ref="A109:B109"/>
    <mergeCell ref="A110:B110"/>
    <mergeCell ref="A329:B329"/>
    <mergeCell ref="B360:D360"/>
    <mergeCell ref="A111:B111"/>
    <mergeCell ref="A69:B69"/>
    <mergeCell ref="A53:B53"/>
    <mergeCell ref="A57:B57"/>
    <mergeCell ref="A58:D58"/>
    <mergeCell ref="A65:D65"/>
    <mergeCell ref="A248:A249"/>
    <mergeCell ref="A101:B101"/>
    <mergeCell ref="A102:B102"/>
    <mergeCell ref="A100:B100"/>
    <mergeCell ref="A112:B112"/>
    <mergeCell ref="A113:B113"/>
    <mergeCell ref="C4:C5"/>
    <mergeCell ref="A8:C8"/>
    <mergeCell ref="A99:B99"/>
    <mergeCell ref="A66:D66"/>
    <mergeCell ref="A67:D67"/>
    <mergeCell ref="A81:D81"/>
    <mergeCell ref="A70:E70"/>
    <mergeCell ref="A72:E72"/>
    <mergeCell ref="A68:F68"/>
    <mergeCell ref="A50:D50"/>
    <mergeCell ref="C478:D478"/>
    <mergeCell ref="A9:C9"/>
    <mergeCell ref="A12:E12"/>
    <mergeCell ref="A14:E14"/>
    <mergeCell ref="A39:F39"/>
    <mergeCell ref="A40:F40"/>
    <mergeCell ref="A42:E42"/>
    <mergeCell ref="A43:D43"/>
    <mergeCell ref="A33:E33"/>
    <mergeCell ref="A51:B51"/>
    <mergeCell ref="A63:E63"/>
    <mergeCell ref="A23:B23"/>
    <mergeCell ref="A17:B17"/>
    <mergeCell ref="A27:E27"/>
    <mergeCell ref="A48:B48"/>
    <mergeCell ref="A62:F62"/>
    <mergeCell ref="A28:E28"/>
    <mergeCell ref="A29:E29"/>
    <mergeCell ref="A49:E49"/>
    <mergeCell ref="A31:D31"/>
    <mergeCell ref="A15:E15"/>
    <mergeCell ref="A18:E18"/>
    <mergeCell ref="A24:E24"/>
    <mergeCell ref="A60:E60"/>
    <mergeCell ref="A32:E32"/>
    <mergeCell ref="A46:F46"/>
    <mergeCell ref="A35:E35"/>
    <mergeCell ref="A30:B30"/>
    <mergeCell ref="A47:B47"/>
    <mergeCell ref="A38:E38"/>
    <mergeCell ref="A399:B399"/>
    <mergeCell ref="A400:B400"/>
    <mergeCell ref="A473:B473"/>
    <mergeCell ref="A468:B468"/>
    <mergeCell ref="A469:B469"/>
    <mergeCell ref="A470:B470"/>
    <mergeCell ref="A471:B471"/>
    <mergeCell ref="A461:B461"/>
    <mergeCell ref="A472:B472"/>
    <mergeCell ref="A463:B463"/>
    <mergeCell ref="A464:B464"/>
    <mergeCell ref="A465:B465"/>
    <mergeCell ref="A467:B467"/>
    <mergeCell ref="C1:D1"/>
    <mergeCell ref="A3:B3"/>
    <mergeCell ref="A4:B5"/>
    <mergeCell ref="J135:J136"/>
    <mergeCell ref="A135:A136"/>
    <mergeCell ref="B135:B136"/>
    <mergeCell ref="A11:B11"/>
    <mergeCell ref="A61:E61"/>
    <mergeCell ref="A45:E45"/>
    <mergeCell ref="A52:E52"/>
  </mergeCells>
  <printOptions/>
  <pageMargins left="0.97" right="0.25" top="0.38" bottom="0.3" header="0.23" footer="0.27"/>
  <pageSetup horizontalDpi="600" verticalDpi="600" orientation="portrait" paperSize="9" scale="95" r:id="rId2"/>
  <rowBreaks count="7" manualBreakCount="7">
    <brk id="80" max="255" man="1"/>
    <brk id="231" max="255" man="1"/>
    <brk id="267" max="255" man="1"/>
    <brk id="358" max="255" man="1"/>
    <brk id="378" max="255" man="1"/>
    <brk id="416" max="255" man="1"/>
    <brk id="451" max="255" man="1"/>
  </rowBreaks>
  <drawing r:id="rId1"/>
</worksheet>
</file>

<file path=xl/worksheets/sheet3.xml><?xml version="1.0" encoding="utf-8"?>
<worksheet xmlns="http://schemas.openxmlformats.org/spreadsheetml/2006/main" xmlns:r="http://schemas.openxmlformats.org/officeDocument/2006/relationships">
  <dimension ref="A1:E334"/>
  <sheetViews>
    <sheetView tabSelected="1" workbookViewId="0" topLeftCell="A1">
      <selection activeCell="A3" sqref="A3"/>
    </sheetView>
  </sheetViews>
  <sheetFormatPr defaultColWidth="9.140625" defaultRowHeight="12.75"/>
  <cols>
    <col min="1" max="1" width="47.140625" style="78" customWidth="1"/>
    <col min="2" max="2" width="6.7109375" style="78" customWidth="1"/>
    <col min="3" max="3" width="7.28125" style="78" customWidth="1"/>
    <col min="4" max="5" width="17.8515625" style="78" customWidth="1"/>
    <col min="6" max="16384" width="9.140625" style="78" customWidth="1"/>
  </cols>
  <sheetData>
    <row r="1" spans="1:5" ht="15">
      <c r="A1" s="78" t="s">
        <v>678</v>
      </c>
      <c r="B1" s="512" t="s">
        <v>318</v>
      </c>
      <c r="C1" s="512"/>
      <c r="D1" s="512"/>
      <c r="E1" s="512"/>
    </row>
    <row r="2" spans="1:5" ht="15">
      <c r="A2" s="78" t="s">
        <v>680</v>
      </c>
      <c r="B2" s="512" t="s">
        <v>639</v>
      </c>
      <c r="C2" s="512"/>
      <c r="D2" s="512"/>
      <c r="E2" s="512"/>
    </row>
    <row r="3" spans="2:5" ht="15">
      <c r="B3" s="512" t="s">
        <v>640</v>
      </c>
      <c r="C3" s="512"/>
      <c r="D3" s="512"/>
      <c r="E3" s="512"/>
    </row>
    <row r="4" spans="2:5" ht="15">
      <c r="B4" s="512" t="s">
        <v>676</v>
      </c>
      <c r="C4" s="512"/>
      <c r="D4" s="512"/>
      <c r="E4" s="512"/>
    </row>
    <row r="5" spans="1:5" ht="21.75">
      <c r="A5" s="511" t="s">
        <v>317</v>
      </c>
      <c r="B5" s="511"/>
      <c r="C5" s="511"/>
      <c r="D5" s="511"/>
      <c r="E5" s="511"/>
    </row>
    <row r="6" spans="1:5" ht="15">
      <c r="A6" s="484" t="s">
        <v>529</v>
      </c>
      <c r="B6" s="484"/>
      <c r="C6" s="484"/>
      <c r="D6" s="484"/>
      <c r="E6" s="484"/>
    </row>
    <row r="7" spans="1:5" ht="15.75" thickBot="1">
      <c r="A7" s="77"/>
      <c r="B7" s="77"/>
      <c r="C7" s="77"/>
      <c r="D7" s="77"/>
      <c r="E7" s="124" t="s">
        <v>322</v>
      </c>
    </row>
    <row r="8" spans="1:5" s="97" customFormat="1" ht="30.75" thickTop="1">
      <c r="A8" s="102" t="s">
        <v>319</v>
      </c>
      <c r="B8" s="103" t="s">
        <v>320</v>
      </c>
      <c r="C8" s="103" t="s">
        <v>284</v>
      </c>
      <c r="D8" s="190" t="s">
        <v>530</v>
      </c>
      <c r="E8" s="191" t="s">
        <v>321</v>
      </c>
    </row>
    <row r="9" spans="1:5" s="79" customFormat="1" ht="15">
      <c r="A9" s="192">
        <v>1</v>
      </c>
      <c r="B9" s="83">
        <v>2</v>
      </c>
      <c r="C9" s="83">
        <v>3</v>
      </c>
      <c r="D9" s="111">
        <v>4</v>
      </c>
      <c r="E9" s="193">
        <v>5</v>
      </c>
    </row>
    <row r="10" spans="1:5" s="116" customFormat="1" ht="17.25">
      <c r="A10" s="194" t="s">
        <v>323</v>
      </c>
      <c r="B10" s="118">
        <v>100</v>
      </c>
      <c r="C10" s="114"/>
      <c r="D10" s="115">
        <v>768573823446</v>
      </c>
      <c r="E10" s="195">
        <v>715377467161</v>
      </c>
    </row>
    <row r="11" spans="1:5" ht="15">
      <c r="A11" s="196" t="s">
        <v>406</v>
      </c>
      <c r="B11" s="81"/>
      <c r="C11" s="81"/>
      <c r="D11" s="82"/>
      <c r="E11" s="165"/>
    </row>
    <row r="12" spans="1:5" s="113" customFormat="1" ht="16.5" customHeight="1">
      <c r="A12" s="197" t="s">
        <v>324</v>
      </c>
      <c r="B12" s="117">
        <v>110</v>
      </c>
      <c r="C12" s="117"/>
      <c r="D12" s="120">
        <v>63772467245</v>
      </c>
      <c r="E12" s="198">
        <v>54617420162</v>
      </c>
    </row>
    <row r="13" spans="1:5" ht="16.5" customHeight="1">
      <c r="A13" s="164" t="s">
        <v>325</v>
      </c>
      <c r="B13" s="81">
        <v>111</v>
      </c>
      <c r="C13" s="81" t="s">
        <v>407</v>
      </c>
      <c r="D13" s="82">
        <v>63772467245</v>
      </c>
      <c r="E13" s="165">
        <v>54617420162</v>
      </c>
    </row>
    <row r="14" spans="1:5" ht="16.5" customHeight="1">
      <c r="A14" s="164" t="s">
        <v>326</v>
      </c>
      <c r="B14" s="81">
        <v>112</v>
      </c>
      <c r="C14" s="81"/>
      <c r="D14" s="82"/>
      <c r="E14" s="165"/>
    </row>
    <row r="15" spans="1:5" s="113" customFormat="1" ht="16.5" customHeight="1">
      <c r="A15" s="197" t="s">
        <v>327</v>
      </c>
      <c r="B15" s="117">
        <v>120</v>
      </c>
      <c r="C15" s="117" t="s">
        <v>408</v>
      </c>
      <c r="D15" s="120"/>
      <c r="E15" s="165"/>
    </row>
    <row r="16" spans="1:5" ht="16.5" customHeight="1">
      <c r="A16" s="164" t="s">
        <v>328</v>
      </c>
      <c r="B16" s="81">
        <v>121</v>
      </c>
      <c r="C16" s="81"/>
      <c r="D16" s="82"/>
      <c r="E16" s="165"/>
    </row>
    <row r="17" spans="1:5" ht="16.5" customHeight="1">
      <c r="A17" s="164" t="s">
        <v>329</v>
      </c>
      <c r="B17" s="81">
        <v>129</v>
      </c>
      <c r="C17" s="81"/>
      <c r="D17" s="82"/>
      <c r="E17" s="165"/>
    </row>
    <row r="18" spans="1:5" s="113" customFormat="1" ht="16.5" customHeight="1">
      <c r="A18" s="197" t="s">
        <v>405</v>
      </c>
      <c r="B18" s="117">
        <v>130</v>
      </c>
      <c r="C18" s="117"/>
      <c r="D18" s="120">
        <v>300767299814</v>
      </c>
      <c r="E18" s="198">
        <v>311267401606</v>
      </c>
    </row>
    <row r="19" spans="1:5" ht="16.5" customHeight="1">
      <c r="A19" s="164" t="s">
        <v>330</v>
      </c>
      <c r="B19" s="81">
        <v>131</v>
      </c>
      <c r="C19" s="81"/>
      <c r="D19" s="82">
        <v>241233875961</v>
      </c>
      <c r="E19" s="165">
        <v>216096041908</v>
      </c>
    </row>
    <row r="20" spans="1:5" ht="16.5" customHeight="1">
      <c r="A20" s="164" t="s">
        <v>331</v>
      </c>
      <c r="B20" s="81">
        <v>132</v>
      </c>
      <c r="C20" s="81"/>
      <c r="D20" s="82">
        <v>1656087204</v>
      </c>
      <c r="E20" s="165">
        <v>34849123476</v>
      </c>
    </row>
    <row r="21" spans="1:5" ht="16.5" customHeight="1">
      <c r="A21" s="164" t="s">
        <v>332</v>
      </c>
      <c r="B21" s="81">
        <v>133</v>
      </c>
      <c r="C21" s="81"/>
      <c r="D21" s="82"/>
      <c r="E21" s="165"/>
    </row>
    <row r="22" spans="1:5" ht="16.5" customHeight="1">
      <c r="A22" s="164" t="s">
        <v>333</v>
      </c>
      <c r="B22" s="81">
        <v>134</v>
      </c>
      <c r="C22" s="81"/>
      <c r="D22" s="82"/>
      <c r="E22" s="165"/>
    </row>
    <row r="23" spans="1:5" ht="16.5" customHeight="1">
      <c r="A23" s="164" t="s">
        <v>334</v>
      </c>
      <c r="B23" s="81">
        <v>138</v>
      </c>
      <c r="C23" s="81" t="s">
        <v>409</v>
      </c>
      <c r="D23" s="82">
        <v>57937744887</v>
      </c>
      <c r="E23" s="165">
        <v>60382644460</v>
      </c>
    </row>
    <row r="24" spans="1:5" ht="16.5" customHeight="1">
      <c r="A24" s="164" t="s">
        <v>335</v>
      </c>
      <c r="B24" s="81">
        <v>139</v>
      </c>
      <c r="C24" s="81"/>
      <c r="D24" s="82">
        <v>-60408238</v>
      </c>
      <c r="E24" s="165">
        <v>-60408238</v>
      </c>
    </row>
    <row r="25" spans="1:5" s="113" customFormat="1" ht="16.5" customHeight="1">
      <c r="A25" s="197" t="s">
        <v>336</v>
      </c>
      <c r="B25" s="117">
        <v>140</v>
      </c>
      <c r="C25" s="117"/>
      <c r="D25" s="120">
        <v>218458208342</v>
      </c>
      <c r="E25" s="198">
        <v>191299370350</v>
      </c>
    </row>
    <row r="26" spans="1:5" ht="16.5" customHeight="1">
      <c r="A26" s="164" t="s">
        <v>337</v>
      </c>
      <c r="B26" s="81">
        <v>141</v>
      </c>
      <c r="C26" s="81" t="s">
        <v>410</v>
      </c>
      <c r="D26" s="82">
        <v>218458208342</v>
      </c>
      <c r="E26" s="165">
        <v>191299370350</v>
      </c>
    </row>
    <row r="27" spans="1:5" ht="16.5" customHeight="1">
      <c r="A27" s="164" t="s">
        <v>338</v>
      </c>
      <c r="B27" s="81">
        <v>149</v>
      </c>
      <c r="C27" s="81"/>
      <c r="D27" s="82"/>
      <c r="E27" s="165"/>
    </row>
    <row r="28" spans="1:5" s="113" customFormat="1" ht="16.5" customHeight="1">
      <c r="A28" s="197" t="s">
        <v>339</v>
      </c>
      <c r="B28" s="117">
        <v>150</v>
      </c>
      <c r="C28" s="117"/>
      <c r="D28" s="120">
        <v>185575848045</v>
      </c>
      <c r="E28" s="198">
        <v>158193275043</v>
      </c>
    </row>
    <row r="29" spans="1:5" ht="16.5" customHeight="1">
      <c r="A29" s="164" t="s">
        <v>340</v>
      </c>
      <c r="B29" s="81">
        <v>151</v>
      </c>
      <c r="C29" s="81"/>
      <c r="D29" s="82">
        <v>33620022757</v>
      </c>
      <c r="E29" s="165">
        <v>55603041432</v>
      </c>
    </row>
    <row r="30" spans="1:5" ht="16.5" customHeight="1">
      <c r="A30" s="164" t="s">
        <v>341</v>
      </c>
      <c r="B30" s="81">
        <v>152</v>
      </c>
      <c r="C30" s="81"/>
      <c r="D30" s="82">
        <v>421152334</v>
      </c>
      <c r="E30" s="165">
        <v>206394125</v>
      </c>
    </row>
    <row r="31" spans="1:5" ht="16.5" customHeight="1">
      <c r="A31" s="164" t="s">
        <v>342</v>
      </c>
      <c r="B31" s="81">
        <v>154</v>
      </c>
      <c r="C31" s="81" t="s">
        <v>479</v>
      </c>
      <c r="D31" s="82"/>
      <c r="E31" s="165"/>
    </row>
    <row r="32" spans="1:5" ht="16.5" customHeight="1">
      <c r="A32" s="164" t="s">
        <v>343</v>
      </c>
      <c r="B32" s="81">
        <v>158</v>
      </c>
      <c r="C32" s="81"/>
      <c r="D32" s="82">
        <v>151534672954</v>
      </c>
      <c r="E32" s="165">
        <v>102383839486</v>
      </c>
    </row>
    <row r="33" spans="1:5" s="116" customFormat="1" ht="16.5" customHeight="1">
      <c r="A33" s="199" t="s">
        <v>344</v>
      </c>
      <c r="B33" s="121">
        <v>200</v>
      </c>
      <c r="C33" s="121"/>
      <c r="D33" s="176">
        <v>870334770482.8827</v>
      </c>
      <c r="E33" s="200">
        <v>919484646378.6514</v>
      </c>
    </row>
    <row r="34" spans="1:5" ht="16.5" customHeight="1">
      <c r="A34" s="196" t="s">
        <v>345</v>
      </c>
      <c r="B34" s="81"/>
      <c r="C34" s="81"/>
      <c r="D34" s="82"/>
      <c r="E34" s="165"/>
    </row>
    <row r="35" spans="1:5" s="113" customFormat="1" ht="16.5" customHeight="1">
      <c r="A35" s="197" t="s">
        <v>346</v>
      </c>
      <c r="B35" s="117">
        <v>210</v>
      </c>
      <c r="C35" s="117"/>
      <c r="D35" s="120">
        <v>83028999</v>
      </c>
      <c r="E35" s="198">
        <v>91483961</v>
      </c>
    </row>
    <row r="36" spans="1:5" ht="16.5" customHeight="1">
      <c r="A36" s="164" t="s">
        <v>347</v>
      </c>
      <c r="B36" s="81">
        <v>211</v>
      </c>
      <c r="C36" s="81"/>
      <c r="D36" s="82"/>
      <c r="E36" s="165"/>
    </row>
    <row r="37" spans="1:5" ht="16.5" customHeight="1">
      <c r="A37" s="164" t="s">
        <v>348</v>
      </c>
      <c r="B37" s="81">
        <v>212</v>
      </c>
      <c r="C37" s="81"/>
      <c r="D37" s="82"/>
      <c r="E37" s="165"/>
    </row>
    <row r="38" spans="1:5" ht="16.5" customHeight="1">
      <c r="A38" s="164" t="s">
        <v>349</v>
      </c>
      <c r="B38" s="81">
        <v>213</v>
      </c>
      <c r="C38" s="81" t="s">
        <v>411</v>
      </c>
      <c r="D38" s="82"/>
      <c r="E38" s="165">
        <v>11858622</v>
      </c>
    </row>
    <row r="39" spans="1:5" ht="16.5" customHeight="1">
      <c r="A39" s="164" t="s">
        <v>350</v>
      </c>
      <c r="B39" s="81">
        <v>218</v>
      </c>
      <c r="C39" s="81" t="s">
        <v>412</v>
      </c>
      <c r="D39" s="82">
        <v>83028999</v>
      </c>
      <c r="E39" s="165">
        <v>79625339</v>
      </c>
    </row>
    <row r="40" spans="1:5" ht="16.5" customHeight="1">
      <c r="A40" s="201" t="s">
        <v>471</v>
      </c>
      <c r="B40" s="119">
        <v>219</v>
      </c>
      <c r="C40" s="119"/>
      <c r="D40" s="112"/>
      <c r="E40" s="165"/>
    </row>
    <row r="41" spans="1:5" s="113" customFormat="1" ht="16.5" customHeight="1">
      <c r="A41" s="202" t="s">
        <v>351</v>
      </c>
      <c r="B41" s="122">
        <v>220</v>
      </c>
      <c r="C41" s="122"/>
      <c r="D41" s="123">
        <v>861535779433</v>
      </c>
      <c r="E41" s="203">
        <v>910686609338</v>
      </c>
    </row>
    <row r="42" spans="1:5" s="113" customFormat="1" ht="16.5" customHeight="1">
      <c r="A42" s="202" t="s">
        <v>352</v>
      </c>
      <c r="B42" s="122">
        <v>221</v>
      </c>
      <c r="C42" s="122" t="s">
        <v>413</v>
      </c>
      <c r="D42" s="123">
        <v>741111882171</v>
      </c>
      <c r="E42" s="203">
        <v>764176463557</v>
      </c>
    </row>
    <row r="43" spans="1:5" ht="16.5" customHeight="1">
      <c r="A43" s="201" t="s">
        <v>353</v>
      </c>
      <c r="B43" s="119">
        <v>222</v>
      </c>
      <c r="C43" s="119"/>
      <c r="D43" s="112">
        <v>1151379474511</v>
      </c>
      <c r="E43" s="204">
        <v>1188260971289</v>
      </c>
    </row>
    <row r="44" spans="1:5" ht="16.5" customHeight="1">
      <c r="A44" s="201" t="s">
        <v>354</v>
      </c>
      <c r="B44" s="119">
        <v>223</v>
      </c>
      <c r="C44" s="119"/>
      <c r="D44" s="112">
        <v>-410267592340</v>
      </c>
      <c r="E44" s="204">
        <v>-424084507732</v>
      </c>
    </row>
    <row r="45" spans="1:5" s="113" customFormat="1" ht="16.5" customHeight="1">
      <c r="A45" s="202" t="s">
        <v>355</v>
      </c>
      <c r="B45" s="122">
        <v>224</v>
      </c>
      <c r="C45" s="122" t="s">
        <v>414</v>
      </c>
      <c r="D45" s="123">
        <v>55834786232</v>
      </c>
      <c r="E45" s="203">
        <v>54981438968</v>
      </c>
    </row>
    <row r="46" spans="1:5" ht="16.5" customHeight="1">
      <c r="A46" s="201" t="s">
        <v>353</v>
      </c>
      <c r="B46" s="119">
        <v>225</v>
      </c>
      <c r="C46" s="119"/>
      <c r="D46" s="112">
        <v>66060154311</v>
      </c>
      <c r="E46" s="204">
        <v>66737888786</v>
      </c>
    </row>
    <row r="47" spans="1:5" ht="16.5" customHeight="1">
      <c r="A47" s="164" t="s">
        <v>354</v>
      </c>
      <c r="B47" s="81">
        <v>226</v>
      </c>
      <c r="C47" s="81"/>
      <c r="D47" s="82">
        <v>-10225368079</v>
      </c>
      <c r="E47" s="165">
        <v>-11756449818</v>
      </c>
    </row>
    <row r="48" spans="1:5" s="113" customFormat="1" ht="16.5" customHeight="1">
      <c r="A48" s="202" t="s">
        <v>356</v>
      </c>
      <c r="B48" s="122">
        <v>227</v>
      </c>
      <c r="C48" s="122" t="s">
        <v>415</v>
      </c>
      <c r="D48" s="123">
        <v>5061242327</v>
      </c>
      <c r="E48" s="203">
        <v>4553784435</v>
      </c>
    </row>
    <row r="49" spans="1:5" ht="16.5" customHeight="1">
      <c r="A49" s="201" t="s">
        <v>353</v>
      </c>
      <c r="B49" s="119">
        <v>228</v>
      </c>
      <c r="C49" s="119"/>
      <c r="D49" s="112">
        <v>9548158254</v>
      </c>
      <c r="E49" s="204">
        <v>9548158254</v>
      </c>
    </row>
    <row r="50" spans="1:5" ht="16.5" customHeight="1">
      <c r="A50" s="201" t="s">
        <v>354</v>
      </c>
      <c r="B50" s="119">
        <v>229</v>
      </c>
      <c r="C50" s="119"/>
      <c r="D50" s="112">
        <v>-4486915927</v>
      </c>
      <c r="E50" s="204">
        <v>-4994373819</v>
      </c>
    </row>
    <row r="51" spans="1:5" s="113" customFormat="1" ht="16.5" customHeight="1">
      <c r="A51" s="202" t="s">
        <v>357</v>
      </c>
      <c r="B51" s="122">
        <v>230</v>
      </c>
      <c r="C51" s="122" t="s">
        <v>416</v>
      </c>
      <c r="D51" s="123">
        <v>59527868703</v>
      </c>
      <c r="E51" s="203">
        <v>86974922378</v>
      </c>
    </row>
    <row r="52" spans="1:5" s="113" customFormat="1" ht="16.5" customHeight="1">
      <c r="A52" s="202" t="s">
        <v>358</v>
      </c>
      <c r="B52" s="122">
        <v>240</v>
      </c>
      <c r="C52" s="122" t="s">
        <v>417</v>
      </c>
      <c r="D52" s="123"/>
      <c r="E52" s="203"/>
    </row>
    <row r="53" spans="1:5" ht="16.5" customHeight="1">
      <c r="A53" s="201" t="s">
        <v>353</v>
      </c>
      <c r="B53" s="119">
        <v>241</v>
      </c>
      <c r="C53" s="119"/>
      <c r="D53" s="112"/>
      <c r="E53" s="204"/>
    </row>
    <row r="54" spans="1:5" ht="16.5" customHeight="1">
      <c r="A54" s="201" t="s">
        <v>354</v>
      </c>
      <c r="B54" s="119">
        <v>242</v>
      </c>
      <c r="C54" s="119"/>
      <c r="D54" s="112"/>
      <c r="E54" s="204"/>
    </row>
    <row r="55" spans="1:5" s="113" customFormat="1" ht="16.5" customHeight="1">
      <c r="A55" s="202" t="s">
        <v>359</v>
      </c>
      <c r="B55" s="122">
        <v>250</v>
      </c>
      <c r="C55" s="122"/>
      <c r="D55" s="123">
        <v>5745476422.88265</v>
      </c>
      <c r="E55" s="203">
        <v>5774893160.651364</v>
      </c>
    </row>
    <row r="56" spans="1:5" ht="16.5" customHeight="1">
      <c r="A56" s="201" t="s">
        <v>360</v>
      </c>
      <c r="B56" s="119">
        <v>251</v>
      </c>
      <c r="C56" s="119"/>
      <c r="D56" s="112"/>
      <c r="E56" s="204"/>
    </row>
    <row r="57" spans="1:5" ht="16.5" customHeight="1">
      <c r="A57" s="201" t="s">
        <v>361</v>
      </c>
      <c r="B57" s="119">
        <v>252</v>
      </c>
      <c r="C57" s="119"/>
      <c r="D57" s="112">
        <v>2689426162.8826504</v>
      </c>
      <c r="E57" s="204">
        <v>2718842900.6513643</v>
      </c>
    </row>
    <row r="58" spans="1:5" ht="16.5" customHeight="1">
      <c r="A58" s="201" t="s">
        <v>362</v>
      </c>
      <c r="B58" s="119">
        <v>258</v>
      </c>
      <c r="C58" s="119" t="s">
        <v>418</v>
      </c>
      <c r="D58" s="112">
        <v>3056050260</v>
      </c>
      <c r="E58" s="204">
        <v>3056050260</v>
      </c>
    </row>
    <row r="59" spans="1:5" ht="16.5" customHeight="1">
      <c r="A59" s="201" t="s">
        <v>363</v>
      </c>
      <c r="B59" s="119">
        <v>259</v>
      </c>
      <c r="C59" s="119"/>
      <c r="D59" s="112"/>
      <c r="E59" s="204"/>
    </row>
    <row r="60" spans="1:5" s="113" customFormat="1" ht="16.5" customHeight="1">
      <c r="A60" s="202" t="s">
        <v>364</v>
      </c>
      <c r="B60" s="122">
        <v>260</v>
      </c>
      <c r="C60" s="122"/>
      <c r="D60" s="123">
        <v>2970485628</v>
      </c>
      <c r="E60" s="203">
        <v>2931659919</v>
      </c>
    </row>
    <row r="61" spans="1:5" ht="16.5" customHeight="1">
      <c r="A61" s="201" t="s">
        <v>365</v>
      </c>
      <c r="B61" s="119">
        <v>261</v>
      </c>
      <c r="C61" s="119" t="s">
        <v>419</v>
      </c>
      <c r="D61" s="112">
        <v>2970485628</v>
      </c>
      <c r="E61" s="204">
        <v>2931659919</v>
      </c>
    </row>
    <row r="62" spans="1:5" ht="16.5" customHeight="1">
      <c r="A62" s="201" t="s">
        <v>366</v>
      </c>
      <c r="B62" s="119">
        <v>262</v>
      </c>
      <c r="C62" s="119"/>
      <c r="D62" s="112"/>
      <c r="E62" s="204"/>
    </row>
    <row r="63" spans="1:5" ht="16.5" customHeight="1">
      <c r="A63" s="201" t="s">
        <v>367</v>
      </c>
      <c r="B63" s="119">
        <v>268</v>
      </c>
      <c r="C63" s="119"/>
      <c r="D63" s="112"/>
      <c r="E63" s="204"/>
    </row>
    <row r="64" spans="1:5" ht="17.25">
      <c r="A64" s="205" t="s">
        <v>368</v>
      </c>
      <c r="B64" s="122">
        <v>270</v>
      </c>
      <c r="C64" s="119"/>
      <c r="D64" s="123">
        <v>1638908593928.8828</v>
      </c>
      <c r="E64" s="203">
        <v>1634862113539.6514</v>
      </c>
    </row>
    <row r="65" spans="1:5" ht="15">
      <c r="A65" s="201"/>
      <c r="B65" s="119"/>
      <c r="C65" s="119"/>
      <c r="D65" s="112"/>
      <c r="E65" s="204"/>
    </row>
    <row r="66" spans="1:5" ht="17.25">
      <c r="A66" s="205" t="s">
        <v>369</v>
      </c>
      <c r="B66" s="119"/>
      <c r="C66" s="119"/>
      <c r="D66" s="112"/>
      <c r="E66" s="204"/>
    </row>
    <row r="67" spans="1:5" ht="17.25">
      <c r="A67" s="199" t="s">
        <v>370</v>
      </c>
      <c r="B67" s="117">
        <v>300</v>
      </c>
      <c r="C67" s="81"/>
      <c r="D67" s="120">
        <v>1402757820650</v>
      </c>
      <c r="E67" s="203">
        <v>1407499406232</v>
      </c>
    </row>
    <row r="68" spans="1:5" s="113" customFormat="1" ht="16.5" customHeight="1">
      <c r="A68" s="197" t="s">
        <v>371</v>
      </c>
      <c r="B68" s="117">
        <v>310</v>
      </c>
      <c r="C68" s="117"/>
      <c r="D68" s="120">
        <v>743235072524</v>
      </c>
      <c r="E68" s="203">
        <v>704110982581</v>
      </c>
    </row>
    <row r="69" spans="1:5" ht="16.5" customHeight="1">
      <c r="A69" s="164" t="s">
        <v>372</v>
      </c>
      <c r="B69" s="81">
        <v>311</v>
      </c>
      <c r="C69" s="81" t="s">
        <v>421</v>
      </c>
      <c r="D69" s="82">
        <v>390351693299</v>
      </c>
      <c r="E69" s="204">
        <v>406821663988</v>
      </c>
    </row>
    <row r="70" spans="1:5" ht="16.5" customHeight="1">
      <c r="A70" s="164" t="s">
        <v>373</v>
      </c>
      <c r="B70" s="81">
        <v>312</v>
      </c>
      <c r="C70" s="81"/>
      <c r="D70" s="82">
        <v>84153945135</v>
      </c>
      <c r="E70" s="204">
        <v>69774421633</v>
      </c>
    </row>
    <row r="71" spans="1:5" ht="16.5" customHeight="1">
      <c r="A71" s="164" t="s">
        <v>374</v>
      </c>
      <c r="B71" s="81">
        <v>313</v>
      </c>
      <c r="C71" s="81"/>
      <c r="D71" s="82">
        <v>49542795145</v>
      </c>
      <c r="E71" s="204">
        <v>43832066373</v>
      </c>
    </row>
    <row r="72" spans="1:5" ht="16.5" customHeight="1">
      <c r="A72" s="164" t="s">
        <v>375</v>
      </c>
      <c r="B72" s="81">
        <v>314</v>
      </c>
      <c r="C72" s="81" t="s">
        <v>422</v>
      </c>
      <c r="D72" s="82">
        <v>14889118821</v>
      </c>
      <c r="E72" s="204">
        <v>11722487240</v>
      </c>
    </row>
    <row r="73" spans="1:5" ht="16.5" customHeight="1">
      <c r="A73" s="164" t="s">
        <v>376</v>
      </c>
      <c r="B73" s="81">
        <v>315</v>
      </c>
      <c r="C73" s="81"/>
      <c r="D73" s="82">
        <v>17845113005</v>
      </c>
      <c r="E73" s="204">
        <v>4768997985</v>
      </c>
    </row>
    <row r="74" spans="1:5" ht="16.5" customHeight="1">
      <c r="A74" s="164" t="s">
        <v>377</v>
      </c>
      <c r="B74" s="81">
        <v>316</v>
      </c>
      <c r="C74" s="81" t="s">
        <v>423</v>
      </c>
      <c r="D74" s="82">
        <v>1123133471</v>
      </c>
      <c r="E74" s="204">
        <v>3303005509</v>
      </c>
    </row>
    <row r="75" spans="1:5" ht="16.5" customHeight="1">
      <c r="A75" s="164" t="s">
        <v>378</v>
      </c>
      <c r="B75" s="81">
        <v>317</v>
      </c>
      <c r="C75" s="81"/>
      <c r="D75" s="82"/>
      <c r="E75" s="204"/>
    </row>
    <row r="76" spans="1:5" ht="16.5" customHeight="1">
      <c r="A76" s="164" t="s">
        <v>379</v>
      </c>
      <c r="B76" s="81">
        <v>318</v>
      </c>
      <c r="C76" s="81"/>
      <c r="D76" s="82"/>
      <c r="E76" s="204"/>
    </row>
    <row r="77" spans="1:5" ht="16.5" customHeight="1">
      <c r="A77" s="164" t="s">
        <v>380</v>
      </c>
      <c r="B77" s="81">
        <v>319</v>
      </c>
      <c r="C77" s="81" t="s">
        <v>424</v>
      </c>
      <c r="D77" s="82">
        <v>183829278932</v>
      </c>
      <c r="E77" s="204">
        <v>162094086432</v>
      </c>
    </row>
    <row r="78" spans="1:5" ht="16.5" customHeight="1">
      <c r="A78" s="164" t="s">
        <v>381</v>
      </c>
      <c r="B78" s="81">
        <v>320</v>
      </c>
      <c r="C78" s="81"/>
      <c r="D78" s="82"/>
      <c r="E78" s="204"/>
    </row>
    <row r="79" spans="1:5" ht="16.5" customHeight="1">
      <c r="A79" s="164" t="s">
        <v>518</v>
      </c>
      <c r="B79" s="81">
        <v>323</v>
      </c>
      <c r="C79" s="81"/>
      <c r="D79" s="112">
        <v>1499994716</v>
      </c>
      <c r="E79" s="204">
        <v>1794253421</v>
      </c>
    </row>
    <row r="80" spans="1:5" s="113" customFormat="1" ht="16.5" customHeight="1">
      <c r="A80" s="197" t="s">
        <v>382</v>
      </c>
      <c r="B80" s="117">
        <v>330</v>
      </c>
      <c r="C80" s="117"/>
      <c r="D80" s="120">
        <v>659522748126</v>
      </c>
      <c r="E80" s="203">
        <v>703388423651</v>
      </c>
    </row>
    <row r="81" spans="1:5" ht="16.5" customHeight="1">
      <c r="A81" s="164" t="s">
        <v>383</v>
      </c>
      <c r="B81" s="81">
        <v>331</v>
      </c>
      <c r="C81" s="81"/>
      <c r="D81" s="82"/>
      <c r="E81" s="204"/>
    </row>
    <row r="82" spans="1:5" ht="16.5" customHeight="1">
      <c r="A82" s="164" t="s">
        <v>384</v>
      </c>
      <c r="B82" s="81">
        <v>332</v>
      </c>
      <c r="C82" s="81" t="s">
        <v>425</v>
      </c>
      <c r="D82" s="82"/>
      <c r="E82" s="204"/>
    </row>
    <row r="83" spans="1:5" ht="16.5" customHeight="1">
      <c r="A83" s="164" t="s">
        <v>385</v>
      </c>
      <c r="B83" s="81">
        <v>333</v>
      </c>
      <c r="C83" s="81"/>
      <c r="D83" s="82">
        <v>12721327638</v>
      </c>
      <c r="E83" s="204">
        <v>36954014551</v>
      </c>
    </row>
    <row r="84" spans="1:5" ht="16.5" customHeight="1">
      <c r="A84" s="164" t="s">
        <v>386</v>
      </c>
      <c r="B84" s="81">
        <v>334</v>
      </c>
      <c r="C84" s="81" t="s">
        <v>426</v>
      </c>
      <c r="D84" s="82">
        <v>617714133125</v>
      </c>
      <c r="E84" s="204">
        <v>634466823087</v>
      </c>
    </row>
    <row r="85" spans="1:5" ht="16.5" customHeight="1">
      <c r="A85" s="164" t="s">
        <v>387</v>
      </c>
      <c r="B85" s="81">
        <v>335</v>
      </c>
      <c r="C85" s="81" t="s">
        <v>420</v>
      </c>
      <c r="D85" s="82"/>
      <c r="E85" s="204"/>
    </row>
    <row r="86" spans="1:5" ht="16.5" customHeight="1">
      <c r="A86" s="164" t="s">
        <v>388</v>
      </c>
      <c r="B86" s="81">
        <v>336</v>
      </c>
      <c r="C86" s="81"/>
      <c r="D86" s="82">
        <v>3327513098</v>
      </c>
      <c r="E86" s="204">
        <v>3599571848</v>
      </c>
    </row>
    <row r="87" spans="1:5" ht="16.5" customHeight="1">
      <c r="A87" s="164" t="s">
        <v>389</v>
      </c>
      <c r="B87" s="81">
        <v>337</v>
      </c>
      <c r="C87" s="81"/>
      <c r="D87" s="82"/>
      <c r="E87" s="204"/>
    </row>
    <row r="88" spans="1:5" ht="16.5" customHeight="1">
      <c r="A88" s="164" t="s">
        <v>641</v>
      </c>
      <c r="B88" s="81">
        <v>338</v>
      </c>
      <c r="C88" s="81"/>
      <c r="D88" s="82">
        <v>25759774265</v>
      </c>
      <c r="E88" s="204">
        <v>28368014165</v>
      </c>
    </row>
    <row r="89" spans="1:5" ht="16.5" customHeight="1">
      <c r="A89" s="164" t="s">
        <v>642</v>
      </c>
      <c r="B89" s="81">
        <v>339</v>
      </c>
      <c r="C89" s="81"/>
      <c r="D89" s="82"/>
      <c r="E89" s="204"/>
    </row>
    <row r="90" spans="1:5" s="113" customFormat="1" ht="16.5" customHeight="1">
      <c r="A90" s="197" t="s">
        <v>390</v>
      </c>
      <c r="B90" s="117">
        <v>400</v>
      </c>
      <c r="C90" s="117"/>
      <c r="D90" s="120">
        <v>225833708899.05774</v>
      </c>
      <c r="E90" s="198">
        <v>216387075262.27142</v>
      </c>
    </row>
    <row r="91" spans="1:5" s="113" customFormat="1" ht="16.5" customHeight="1">
      <c r="A91" s="197" t="s">
        <v>391</v>
      </c>
      <c r="B91" s="117">
        <v>410</v>
      </c>
      <c r="C91" s="117" t="s">
        <v>427</v>
      </c>
      <c r="D91" s="120">
        <v>225833708899.05774</v>
      </c>
      <c r="E91" s="203">
        <v>216387075262.27142</v>
      </c>
    </row>
    <row r="92" spans="1:5" ht="16.5" customHeight="1">
      <c r="A92" s="164" t="s">
        <v>392</v>
      </c>
      <c r="B92" s="81">
        <v>411</v>
      </c>
      <c r="C92" s="81"/>
      <c r="D92" s="82">
        <v>170907290000</v>
      </c>
      <c r="E92" s="165">
        <v>170907290000</v>
      </c>
    </row>
    <row r="93" spans="1:5" ht="16.5" customHeight="1">
      <c r="A93" s="164" t="s">
        <v>393</v>
      </c>
      <c r="B93" s="81">
        <v>412</v>
      </c>
      <c r="C93" s="81"/>
      <c r="D93" s="82">
        <v>3141260000</v>
      </c>
      <c r="E93" s="165">
        <v>3141260000</v>
      </c>
    </row>
    <row r="94" spans="1:5" ht="16.5" customHeight="1">
      <c r="A94" s="164" t="s">
        <v>394</v>
      </c>
      <c r="B94" s="81">
        <v>413</v>
      </c>
      <c r="C94" s="81"/>
      <c r="D94" s="82"/>
      <c r="E94" s="165"/>
    </row>
    <row r="95" spans="1:5" ht="16.5" customHeight="1">
      <c r="A95" s="201" t="s">
        <v>395</v>
      </c>
      <c r="B95" s="119">
        <v>414</v>
      </c>
      <c r="C95" s="119"/>
      <c r="D95" s="112">
        <v>-2117260484</v>
      </c>
      <c r="E95" s="204">
        <v>-2117260484</v>
      </c>
    </row>
    <row r="96" spans="1:5" ht="16.5" customHeight="1">
      <c r="A96" s="201" t="s">
        <v>396</v>
      </c>
      <c r="B96" s="119">
        <v>415</v>
      </c>
      <c r="C96" s="119"/>
      <c r="D96" s="112"/>
      <c r="E96" s="204"/>
    </row>
    <row r="97" spans="1:5" ht="16.5" customHeight="1">
      <c r="A97" s="201" t="s">
        <v>397</v>
      </c>
      <c r="B97" s="119">
        <v>416</v>
      </c>
      <c r="C97" s="119"/>
      <c r="D97" s="112"/>
      <c r="E97" s="204"/>
    </row>
    <row r="98" spans="1:5" ht="16.5" customHeight="1">
      <c r="A98" s="201" t="s">
        <v>398</v>
      </c>
      <c r="B98" s="119">
        <v>417</v>
      </c>
      <c r="C98" s="119"/>
      <c r="D98" s="112">
        <v>3992646022.637965</v>
      </c>
      <c r="E98" s="204">
        <v>3992646022.637965</v>
      </c>
    </row>
    <row r="99" spans="1:5" ht="16.5" customHeight="1">
      <c r="A99" s="201" t="s">
        <v>399</v>
      </c>
      <c r="B99" s="119">
        <v>418</v>
      </c>
      <c r="C99" s="119"/>
      <c r="D99" s="112">
        <v>6194702765.250749</v>
      </c>
      <c r="E99" s="204">
        <v>11584553530.25075</v>
      </c>
    </row>
    <row r="100" spans="1:5" ht="16.5" customHeight="1">
      <c r="A100" s="201" t="s">
        <v>400</v>
      </c>
      <c r="B100" s="119">
        <v>419</v>
      </c>
      <c r="C100" s="119"/>
      <c r="D100" s="112"/>
      <c r="E100" s="204"/>
    </row>
    <row r="101" spans="1:5" ht="16.5" customHeight="1">
      <c r="A101" s="201" t="s">
        <v>401</v>
      </c>
      <c r="B101" s="119">
        <v>420</v>
      </c>
      <c r="C101" s="119"/>
      <c r="D101" s="112">
        <v>43034892595.169014</v>
      </c>
      <c r="E101" s="204">
        <v>28198408193.382675</v>
      </c>
    </row>
    <row r="102" spans="1:5" ht="16.5" customHeight="1">
      <c r="A102" s="201" t="s">
        <v>402</v>
      </c>
      <c r="B102" s="119">
        <v>421</v>
      </c>
      <c r="C102" s="119"/>
      <c r="D102" s="112">
        <v>680178000</v>
      </c>
      <c r="E102" s="204">
        <v>680178000</v>
      </c>
    </row>
    <row r="103" spans="1:5" ht="16.5" customHeight="1">
      <c r="A103" s="201" t="s">
        <v>643</v>
      </c>
      <c r="B103" s="119">
        <v>422</v>
      </c>
      <c r="C103" s="119"/>
      <c r="D103" s="112"/>
      <c r="E103" s="204"/>
    </row>
    <row r="104" spans="1:5" s="113" customFormat="1" ht="16.5" customHeight="1">
      <c r="A104" s="202" t="s">
        <v>403</v>
      </c>
      <c r="B104" s="122">
        <v>430</v>
      </c>
      <c r="C104" s="122"/>
      <c r="D104" s="123"/>
      <c r="E104" s="203"/>
    </row>
    <row r="105" spans="1:5" ht="16.5" customHeight="1">
      <c r="A105" s="201" t="s">
        <v>519</v>
      </c>
      <c r="B105" s="119">
        <v>432</v>
      </c>
      <c r="C105" s="119" t="s">
        <v>428</v>
      </c>
      <c r="D105" s="112"/>
      <c r="E105" s="204"/>
    </row>
    <row r="106" spans="1:5" ht="16.5" customHeight="1">
      <c r="A106" s="201" t="s">
        <v>520</v>
      </c>
      <c r="B106" s="119">
        <v>433</v>
      </c>
      <c r="C106" s="119"/>
      <c r="D106" s="112"/>
      <c r="E106" s="204"/>
    </row>
    <row r="107" spans="1:5" s="113" customFormat="1" ht="16.5" customHeight="1">
      <c r="A107" s="202" t="s">
        <v>448</v>
      </c>
      <c r="B107" s="122"/>
      <c r="C107" s="122"/>
      <c r="D107" s="123">
        <v>10317064379.82492</v>
      </c>
      <c r="E107" s="203">
        <v>10975632045.379974</v>
      </c>
    </row>
    <row r="108" spans="1:5" ht="18" thickBot="1">
      <c r="A108" s="206" t="s">
        <v>404</v>
      </c>
      <c r="B108" s="207">
        <v>440</v>
      </c>
      <c r="C108" s="207"/>
      <c r="D108" s="208">
        <v>1638908593928.8826</v>
      </c>
      <c r="E108" s="209">
        <v>1634862113539.6514</v>
      </c>
    </row>
    <row r="109" spans="2:5" ht="15.75" thickTop="1">
      <c r="B109" s="79"/>
      <c r="C109" s="79"/>
      <c r="D109" s="80"/>
      <c r="E109" s="80"/>
    </row>
    <row r="110" spans="1:5" ht="20.25">
      <c r="A110" s="500" t="s">
        <v>436</v>
      </c>
      <c r="B110" s="500"/>
      <c r="C110" s="500"/>
      <c r="D110" s="500"/>
      <c r="E110" s="500"/>
    </row>
    <row r="111" spans="2:5" ht="15.75" thickBot="1">
      <c r="B111" s="79"/>
      <c r="C111" s="79"/>
      <c r="D111" s="80"/>
      <c r="E111" s="80"/>
    </row>
    <row r="112" spans="1:5" ht="17.25" customHeight="1" thickTop="1">
      <c r="A112" s="187" t="s">
        <v>283</v>
      </c>
      <c r="B112" s="508" t="s">
        <v>284</v>
      </c>
      <c r="C112" s="508"/>
      <c r="D112" s="188" t="s">
        <v>321</v>
      </c>
      <c r="E112" s="189" t="s">
        <v>530</v>
      </c>
    </row>
    <row r="113" spans="1:5" ht="18.75" customHeight="1">
      <c r="A113" s="169" t="s">
        <v>437</v>
      </c>
      <c r="B113" s="509"/>
      <c r="C113" s="510"/>
      <c r="D113" s="126"/>
      <c r="E113" s="170"/>
    </row>
    <row r="114" spans="1:5" ht="18.75" customHeight="1">
      <c r="A114" s="164" t="s">
        <v>438</v>
      </c>
      <c r="B114" s="504"/>
      <c r="C114" s="505"/>
      <c r="D114" s="82"/>
      <c r="E114" s="165"/>
    </row>
    <row r="115" spans="1:5" ht="18.75" customHeight="1">
      <c r="A115" s="164" t="s">
        <v>439</v>
      </c>
      <c r="B115" s="504"/>
      <c r="C115" s="505"/>
      <c r="D115" s="82"/>
      <c r="E115" s="165"/>
    </row>
    <row r="116" spans="1:5" ht="18.75" customHeight="1">
      <c r="A116" s="164" t="s">
        <v>440</v>
      </c>
      <c r="B116" s="504"/>
      <c r="C116" s="505"/>
      <c r="D116" s="82"/>
      <c r="E116" s="165"/>
    </row>
    <row r="117" spans="1:5" ht="18.75" customHeight="1">
      <c r="A117" s="164" t="s">
        <v>441</v>
      </c>
      <c r="B117" s="504"/>
      <c r="C117" s="505"/>
      <c r="D117" s="82"/>
      <c r="E117" s="165"/>
    </row>
    <row r="118" spans="1:5" ht="18.75" customHeight="1">
      <c r="A118" s="164" t="s">
        <v>450</v>
      </c>
      <c r="B118" s="173"/>
      <c r="C118" s="174"/>
      <c r="D118" s="268">
        <v>11299904</v>
      </c>
      <c r="E118" s="269">
        <v>11299904</v>
      </c>
    </row>
    <row r="119" spans="1:5" ht="18.75" customHeight="1">
      <c r="A119" s="164" t="s">
        <v>514</v>
      </c>
      <c r="B119" s="173"/>
      <c r="C119" s="174"/>
      <c r="D119" s="268">
        <v>1300121.6</v>
      </c>
      <c r="E119" s="165">
        <v>1300121.6</v>
      </c>
    </row>
    <row r="120" spans="1:5" ht="18.75" customHeight="1">
      <c r="A120" s="164" t="s">
        <v>442</v>
      </c>
      <c r="B120" s="504"/>
      <c r="C120" s="505"/>
      <c r="D120" s="82"/>
      <c r="E120" s="165"/>
    </row>
    <row r="121" spans="1:5" ht="18.75" customHeight="1" thickBot="1">
      <c r="A121" s="166"/>
      <c r="B121" s="506"/>
      <c r="C121" s="507"/>
      <c r="D121" s="167"/>
      <c r="E121" s="168"/>
    </row>
    <row r="122" spans="2:5" ht="15.75" thickTop="1">
      <c r="B122" s="79"/>
      <c r="D122" s="80"/>
      <c r="E122" s="80"/>
    </row>
    <row r="123" spans="2:5" ht="15">
      <c r="B123" s="79"/>
      <c r="C123" s="171" t="s">
        <v>513</v>
      </c>
      <c r="D123" s="80"/>
      <c r="E123" s="80"/>
    </row>
    <row r="124" spans="2:5" ht="15">
      <c r="B124" s="79"/>
      <c r="D124" s="80"/>
      <c r="E124" s="80"/>
    </row>
    <row r="125" spans="1:5" s="113" customFormat="1" ht="15">
      <c r="A125" s="113" t="s">
        <v>443</v>
      </c>
      <c r="B125" s="484" t="s">
        <v>315</v>
      </c>
      <c r="C125" s="484"/>
      <c r="D125" s="501" t="s">
        <v>455</v>
      </c>
      <c r="E125" s="501"/>
    </row>
    <row r="126" spans="1:5" ht="15">
      <c r="A126" s="78" t="s">
        <v>444</v>
      </c>
      <c r="B126" s="503" t="s">
        <v>445</v>
      </c>
      <c r="C126" s="503"/>
      <c r="D126" s="502" t="s">
        <v>446</v>
      </c>
      <c r="E126" s="502"/>
    </row>
    <row r="127" spans="2:5" ht="15">
      <c r="B127" s="79"/>
      <c r="D127" s="80"/>
      <c r="E127" s="80"/>
    </row>
    <row r="128" spans="2:5" ht="15">
      <c r="B128" s="79"/>
      <c r="D128" s="80"/>
      <c r="E128" s="80"/>
    </row>
    <row r="129" spans="2:5" ht="18.75" customHeight="1">
      <c r="B129" s="79"/>
      <c r="D129" s="80"/>
      <c r="E129" s="80"/>
    </row>
    <row r="130" spans="1:5" ht="15">
      <c r="A130" s="177" t="s">
        <v>456</v>
      </c>
      <c r="B130" s="499" t="s">
        <v>278</v>
      </c>
      <c r="C130" s="499"/>
      <c r="D130" s="80"/>
      <c r="E130" s="80"/>
    </row>
    <row r="131" spans="2:5" ht="15">
      <c r="B131" s="79"/>
      <c r="D131" s="80"/>
      <c r="E131" s="80"/>
    </row>
    <row r="132" spans="2:5" ht="15">
      <c r="B132" s="79"/>
      <c r="D132" s="80"/>
      <c r="E132" s="80"/>
    </row>
    <row r="133" spans="2:5" ht="15">
      <c r="B133" s="79"/>
      <c r="D133" s="80"/>
      <c r="E133" s="80"/>
    </row>
    <row r="134" spans="2:5" ht="15">
      <c r="B134" s="79"/>
      <c r="D134" s="80"/>
      <c r="E134" s="80"/>
    </row>
    <row r="135" spans="2:5" ht="15">
      <c r="B135" s="79"/>
      <c r="D135" s="80"/>
      <c r="E135" s="80"/>
    </row>
    <row r="136" spans="2:5" ht="15">
      <c r="B136" s="79"/>
      <c r="D136" s="80"/>
      <c r="E136" s="80"/>
    </row>
    <row r="137" spans="2:5" ht="15">
      <c r="B137" s="79"/>
      <c r="D137" s="80"/>
      <c r="E137" s="80"/>
    </row>
    <row r="138" spans="2:5" ht="15">
      <c r="B138" s="79"/>
      <c r="D138" s="80"/>
      <c r="E138" s="80"/>
    </row>
    <row r="139" spans="2:5" ht="15">
      <c r="B139" s="79"/>
      <c r="D139" s="80"/>
      <c r="E139" s="80"/>
    </row>
    <row r="140" spans="2:5" ht="15">
      <c r="B140" s="79"/>
      <c r="D140" s="80"/>
      <c r="E140" s="80"/>
    </row>
    <row r="141" spans="2:5" ht="15">
      <c r="B141" s="79"/>
      <c r="D141" s="80"/>
      <c r="E141" s="80"/>
    </row>
    <row r="142" spans="2:5" ht="15">
      <c r="B142" s="79"/>
      <c r="D142" s="80"/>
      <c r="E142" s="80"/>
    </row>
    <row r="143" spans="2:5" ht="15">
      <c r="B143" s="79"/>
      <c r="D143" s="80"/>
      <c r="E143" s="80"/>
    </row>
    <row r="144" spans="2:5" ht="15">
      <c r="B144" s="79"/>
      <c r="D144" s="80"/>
      <c r="E144" s="80"/>
    </row>
    <row r="145" spans="2:5" ht="15">
      <c r="B145" s="79"/>
      <c r="D145" s="80"/>
      <c r="E145" s="80"/>
    </row>
    <row r="146" spans="2:5" ht="15">
      <c r="B146" s="79"/>
      <c r="D146" s="80"/>
      <c r="E146" s="80"/>
    </row>
    <row r="147" spans="2:5" ht="15">
      <c r="B147" s="79"/>
      <c r="D147" s="80"/>
      <c r="E147" s="80"/>
    </row>
    <row r="148" spans="2:5" ht="15">
      <c r="B148" s="79"/>
      <c r="D148" s="80"/>
      <c r="E148" s="80"/>
    </row>
    <row r="149" spans="2:5" ht="15">
      <c r="B149" s="79"/>
      <c r="D149" s="80"/>
      <c r="E149" s="80"/>
    </row>
    <row r="150" spans="2:5" ht="15">
      <c r="B150" s="79"/>
      <c r="D150" s="80"/>
      <c r="E150" s="80"/>
    </row>
    <row r="151" spans="2:5" ht="15">
      <c r="B151" s="79"/>
      <c r="D151" s="80"/>
      <c r="E151" s="80"/>
    </row>
    <row r="152" spans="2:5" ht="15">
      <c r="B152" s="79"/>
      <c r="D152" s="80"/>
      <c r="E152" s="80"/>
    </row>
    <row r="153" spans="2:5" ht="15">
      <c r="B153" s="79"/>
      <c r="D153" s="80"/>
      <c r="E153" s="80"/>
    </row>
    <row r="154" spans="2:5" ht="15">
      <c r="B154" s="79"/>
      <c r="D154" s="80"/>
      <c r="E154" s="80"/>
    </row>
    <row r="155" spans="2:5" ht="15">
      <c r="B155" s="79"/>
      <c r="D155" s="80"/>
      <c r="E155" s="80"/>
    </row>
    <row r="156" spans="2:5" ht="15">
      <c r="B156" s="79"/>
      <c r="D156" s="80"/>
      <c r="E156" s="80"/>
    </row>
    <row r="157" spans="2:5" ht="15">
      <c r="B157" s="79"/>
      <c r="D157" s="80"/>
      <c r="E157" s="80"/>
    </row>
    <row r="158" spans="2:5" ht="15">
      <c r="B158" s="79"/>
      <c r="D158" s="80"/>
      <c r="E158" s="80"/>
    </row>
    <row r="159" spans="2:5" ht="15">
      <c r="B159" s="79"/>
      <c r="D159" s="80"/>
      <c r="E159" s="80"/>
    </row>
    <row r="160" spans="2:5" ht="15">
      <c r="B160" s="79"/>
      <c r="D160" s="80"/>
      <c r="E160" s="80"/>
    </row>
    <row r="161" spans="2:5" ht="15">
      <c r="B161" s="79"/>
      <c r="D161" s="80"/>
      <c r="E161" s="80"/>
    </row>
    <row r="162" spans="2:5" ht="15">
      <c r="B162" s="79"/>
      <c r="D162" s="80"/>
      <c r="E162" s="80"/>
    </row>
    <row r="163" spans="2:5" ht="15">
      <c r="B163" s="79"/>
      <c r="D163" s="80"/>
      <c r="E163" s="80"/>
    </row>
    <row r="164" spans="2:5" ht="15">
      <c r="B164" s="79"/>
      <c r="D164" s="80"/>
      <c r="E164" s="80"/>
    </row>
    <row r="165" spans="2:5" ht="15">
      <c r="B165" s="79"/>
      <c r="D165" s="80"/>
      <c r="E165" s="80"/>
    </row>
    <row r="166" spans="2:5" ht="15">
      <c r="B166" s="79"/>
      <c r="D166" s="80"/>
      <c r="E166" s="80"/>
    </row>
    <row r="167" spans="2:5" ht="15">
      <c r="B167" s="79"/>
      <c r="D167" s="80"/>
      <c r="E167" s="80"/>
    </row>
    <row r="168" spans="2:5" ht="15">
      <c r="B168" s="79"/>
      <c r="D168" s="80"/>
      <c r="E168" s="80"/>
    </row>
    <row r="169" spans="2:5" ht="15">
      <c r="B169" s="79"/>
      <c r="D169" s="80"/>
      <c r="E169" s="80"/>
    </row>
    <row r="170" spans="2:5" ht="15">
      <c r="B170" s="79"/>
      <c r="D170" s="80"/>
      <c r="E170" s="80"/>
    </row>
    <row r="171" spans="2:5" ht="15">
      <c r="B171" s="79"/>
      <c r="D171" s="80"/>
      <c r="E171" s="80"/>
    </row>
    <row r="172" spans="2:5" ht="15">
      <c r="B172" s="79"/>
      <c r="D172" s="80"/>
      <c r="E172" s="80"/>
    </row>
    <row r="173" spans="2:5" ht="15">
      <c r="B173" s="79"/>
      <c r="D173" s="80"/>
      <c r="E173" s="80"/>
    </row>
    <row r="174" spans="2:5" ht="15">
      <c r="B174" s="79"/>
      <c r="D174" s="80"/>
      <c r="E174" s="80"/>
    </row>
    <row r="175" spans="2:5" ht="15">
      <c r="B175" s="79"/>
      <c r="D175" s="80"/>
      <c r="E175" s="80"/>
    </row>
    <row r="176" spans="2:5" ht="15">
      <c r="B176" s="79"/>
      <c r="D176" s="80"/>
      <c r="E176" s="80"/>
    </row>
    <row r="177" spans="2:5" ht="15">
      <c r="B177" s="79"/>
      <c r="D177" s="80"/>
      <c r="E177" s="80"/>
    </row>
    <row r="178" spans="2:5" ht="15">
      <c r="B178" s="79"/>
      <c r="D178" s="80"/>
      <c r="E178" s="80"/>
    </row>
    <row r="179" spans="2:5" ht="15">
      <c r="B179" s="79"/>
      <c r="D179" s="80"/>
      <c r="E179" s="80"/>
    </row>
    <row r="180" spans="2:5" ht="15">
      <c r="B180" s="79"/>
      <c r="D180" s="80"/>
      <c r="E180" s="80"/>
    </row>
    <row r="181" spans="2:5" ht="15">
      <c r="B181" s="79"/>
      <c r="D181" s="80"/>
      <c r="E181" s="80"/>
    </row>
    <row r="182" spans="2:5" ht="15">
      <c r="B182" s="79"/>
      <c r="D182" s="80"/>
      <c r="E182" s="80"/>
    </row>
    <row r="183" spans="2:5" ht="15">
      <c r="B183" s="79"/>
      <c r="D183" s="80"/>
      <c r="E183" s="80"/>
    </row>
    <row r="184" spans="2:5" ht="15">
      <c r="B184" s="79"/>
      <c r="D184" s="80"/>
      <c r="E184" s="80"/>
    </row>
    <row r="185" spans="2:5" ht="15">
      <c r="B185" s="79"/>
      <c r="D185" s="80"/>
      <c r="E185" s="80"/>
    </row>
    <row r="186" spans="2:5" ht="15">
      <c r="B186" s="79"/>
      <c r="D186" s="80"/>
      <c r="E186" s="80"/>
    </row>
    <row r="187" spans="2:5" ht="15">
      <c r="B187" s="79"/>
      <c r="D187" s="80"/>
      <c r="E187" s="80"/>
    </row>
    <row r="188" spans="2:5" ht="15">
      <c r="B188" s="79"/>
      <c r="D188" s="80"/>
      <c r="E188" s="80"/>
    </row>
    <row r="189" spans="2:5" ht="15">
      <c r="B189" s="79"/>
      <c r="D189" s="80"/>
      <c r="E189" s="80"/>
    </row>
    <row r="190" spans="2:5" ht="15">
      <c r="B190" s="79"/>
      <c r="D190" s="80"/>
      <c r="E190" s="80"/>
    </row>
    <row r="191" spans="2:5" ht="15">
      <c r="B191" s="79"/>
      <c r="D191" s="80"/>
      <c r="E191" s="80"/>
    </row>
    <row r="192" spans="2:5" ht="15">
      <c r="B192" s="79"/>
      <c r="D192" s="80"/>
      <c r="E192" s="80"/>
    </row>
    <row r="193" spans="2:5" ht="15">
      <c r="B193" s="79"/>
      <c r="D193" s="80"/>
      <c r="E193" s="80"/>
    </row>
    <row r="194" spans="2:5" ht="15">
      <c r="B194" s="79"/>
      <c r="D194" s="80"/>
      <c r="E194" s="80"/>
    </row>
    <row r="195" spans="2:5" ht="15">
      <c r="B195" s="79"/>
      <c r="D195" s="80"/>
      <c r="E195" s="80"/>
    </row>
    <row r="196" spans="2:5" ht="15">
      <c r="B196" s="79"/>
      <c r="D196" s="80"/>
      <c r="E196" s="80"/>
    </row>
    <row r="197" spans="2:5" ht="15">
      <c r="B197" s="79"/>
      <c r="D197" s="80"/>
      <c r="E197" s="80"/>
    </row>
    <row r="198" spans="2:5" ht="15">
      <c r="B198" s="79"/>
      <c r="D198" s="80"/>
      <c r="E198" s="80"/>
    </row>
    <row r="199" spans="2:5" ht="15">
      <c r="B199" s="79"/>
      <c r="D199" s="80"/>
      <c r="E199" s="80"/>
    </row>
    <row r="200" spans="2:5" ht="15">
      <c r="B200" s="79"/>
      <c r="D200" s="80"/>
      <c r="E200" s="80"/>
    </row>
    <row r="201" spans="2:5" ht="15">
      <c r="B201" s="79"/>
      <c r="D201" s="80"/>
      <c r="E201" s="80"/>
    </row>
    <row r="202" spans="2:5" ht="15">
      <c r="B202" s="79"/>
      <c r="D202" s="80"/>
      <c r="E202" s="80"/>
    </row>
    <row r="203" spans="2:5" ht="15">
      <c r="B203" s="79"/>
      <c r="D203" s="80"/>
      <c r="E203" s="80"/>
    </row>
    <row r="204" spans="2:5" ht="15">
      <c r="B204" s="79"/>
      <c r="D204" s="80"/>
      <c r="E204" s="80"/>
    </row>
    <row r="205" spans="2:5" ht="15">
      <c r="B205" s="79"/>
      <c r="D205" s="80"/>
      <c r="E205" s="80"/>
    </row>
    <row r="206" spans="2:5" ht="15">
      <c r="B206" s="79"/>
      <c r="D206" s="80"/>
      <c r="E206" s="80"/>
    </row>
    <row r="207" spans="2:5" ht="15">
      <c r="B207" s="79"/>
      <c r="D207" s="80"/>
      <c r="E207" s="80"/>
    </row>
    <row r="208" spans="2:5" ht="15">
      <c r="B208" s="79"/>
      <c r="D208" s="80"/>
      <c r="E208" s="80"/>
    </row>
    <row r="209" spans="2:5" ht="15">
      <c r="B209" s="79"/>
      <c r="D209" s="80"/>
      <c r="E209" s="80"/>
    </row>
    <row r="210" spans="2:5" ht="15">
      <c r="B210" s="79"/>
      <c r="D210" s="80"/>
      <c r="E210" s="80"/>
    </row>
    <row r="211" spans="2:5" ht="15">
      <c r="B211" s="79"/>
      <c r="D211" s="80"/>
      <c r="E211" s="80"/>
    </row>
    <row r="212" spans="2:5" ht="15">
      <c r="B212" s="79"/>
      <c r="D212" s="80"/>
      <c r="E212" s="80"/>
    </row>
    <row r="213" spans="2:5" ht="15">
      <c r="B213" s="79"/>
      <c r="D213" s="80"/>
      <c r="E213" s="80"/>
    </row>
    <row r="214" spans="2:5" ht="15">
      <c r="B214" s="79"/>
      <c r="D214" s="80"/>
      <c r="E214" s="80"/>
    </row>
    <row r="215" spans="2:5" ht="15">
      <c r="B215" s="79"/>
      <c r="D215" s="80"/>
      <c r="E215" s="80"/>
    </row>
    <row r="216" spans="2:5" ht="15">
      <c r="B216" s="79"/>
      <c r="D216" s="80"/>
      <c r="E216" s="80"/>
    </row>
    <row r="217" spans="2:5" ht="15">
      <c r="B217" s="79"/>
      <c r="D217" s="80"/>
      <c r="E217" s="80"/>
    </row>
    <row r="218" spans="4:5" ht="15">
      <c r="D218" s="80"/>
      <c r="E218" s="80"/>
    </row>
    <row r="219" spans="4:5" ht="15">
      <c r="D219" s="80"/>
      <c r="E219" s="80"/>
    </row>
    <row r="220" spans="4:5" ht="15">
      <c r="D220" s="80"/>
      <c r="E220" s="80"/>
    </row>
    <row r="221" spans="4:5" ht="15">
      <c r="D221" s="80"/>
      <c r="E221" s="80"/>
    </row>
    <row r="222" spans="4:5" ht="15">
      <c r="D222" s="80"/>
      <c r="E222" s="80"/>
    </row>
    <row r="223" spans="4:5" ht="15">
      <c r="D223" s="80"/>
      <c r="E223" s="80"/>
    </row>
    <row r="224" spans="4:5" ht="15">
      <c r="D224" s="80"/>
      <c r="E224" s="80"/>
    </row>
    <row r="225" spans="4:5" ht="15">
      <c r="D225" s="80"/>
      <c r="E225" s="80"/>
    </row>
    <row r="226" spans="4:5" ht="15">
      <c r="D226" s="80"/>
      <c r="E226" s="80"/>
    </row>
    <row r="227" spans="4:5" ht="15">
      <c r="D227" s="80"/>
      <c r="E227" s="80"/>
    </row>
    <row r="228" spans="4:5" ht="15">
      <c r="D228" s="80"/>
      <c r="E228" s="80"/>
    </row>
    <row r="229" spans="4:5" ht="15">
      <c r="D229" s="80"/>
      <c r="E229" s="80"/>
    </row>
    <row r="230" spans="4:5" ht="15">
      <c r="D230" s="80"/>
      <c r="E230" s="80"/>
    </row>
    <row r="231" spans="4:5" ht="15">
      <c r="D231" s="80"/>
      <c r="E231" s="80"/>
    </row>
    <row r="232" spans="4:5" ht="15">
      <c r="D232" s="80"/>
      <c r="E232" s="80"/>
    </row>
    <row r="233" spans="4:5" ht="15">
      <c r="D233" s="80"/>
      <c r="E233" s="80"/>
    </row>
    <row r="234" spans="4:5" ht="15">
      <c r="D234" s="80"/>
      <c r="E234" s="80"/>
    </row>
    <row r="235" spans="4:5" ht="15">
      <c r="D235" s="80"/>
      <c r="E235" s="80"/>
    </row>
    <row r="236" spans="4:5" ht="15">
      <c r="D236" s="80"/>
      <c r="E236" s="80"/>
    </row>
    <row r="237" spans="4:5" ht="15">
      <c r="D237" s="80"/>
      <c r="E237" s="80"/>
    </row>
    <row r="238" spans="4:5" ht="15">
      <c r="D238" s="80"/>
      <c r="E238" s="80"/>
    </row>
    <row r="239" spans="4:5" ht="15">
      <c r="D239" s="80"/>
      <c r="E239" s="80"/>
    </row>
    <row r="240" spans="4:5" ht="15">
      <c r="D240" s="80"/>
      <c r="E240" s="80"/>
    </row>
    <row r="241" spans="4:5" ht="15">
      <c r="D241" s="80"/>
      <c r="E241" s="80"/>
    </row>
    <row r="242" spans="4:5" ht="15">
      <c r="D242" s="80"/>
      <c r="E242" s="80"/>
    </row>
    <row r="243" spans="4:5" ht="15">
      <c r="D243" s="80"/>
      <c r="E243" s="80"/>
    </row>
    <row r="244" spans="4:5" ht="15">
      <c r="D244" s="80"/>
      <c r="E244" s="80"/>
    </row>
    <row r="245" spans="4:5" ht="15">
      <c r="D245" s="80"/>
      <c r="E245" s="80"/>
    </row>
    <row r="246" spans="4:5" ht="15">
      <c r="D246" s="80"/>
      <c r="E246" s="80"/>
    </row>
    <row r="247" spans="4:5" ht="15">
      <c r="D247" s="80"/>
      <c r="E247" s="80"/>
    </row>
    <row r="248" spans="4:5" ht="15">
      <c r="D248" s="80"/>
      <c r="E248" s="80"/>
    </row>
    <row r="249" spans="4:5" ht="15">
      <c r="D249" s="80"/>
      <c r="E249" s="80"/>
    </row>
    <row r="250" spans="4:5" ht="15">
      <c r="D250" s="80"/>
      <c r="E250" s="80"/>
    </row>
    <row r="251" spans="4:5" ht="15">
      <c r="D251" s="80"/>
      <c r="E251" s="80"/>
    </row>
    <row r="252" spans="4:5" ht="15">
      <c r="D252" s="80"/>
      <c r="E252" s="80"/>
    </row>
    <row r="253" spans="4:5" ht="15">
      <c r="D253" s="80"/>
      <c r="E253" s="80"/>
    </row>
    <row r="254" spans="4:5" ht="15">
      <c r="D254" s="80"/>
      <c r="E254" s="80"/>
    </row>
    <row r="255" spans="4:5" ht="15">
      <c r="D255" s="80"/>
      <c r="E255" s="80"/>
    </row>
    <row r="256" spans="4:5" ht="15">
      <c r="D256" s="80"/>
      <c r="E256" s="80"/>
    </row>
    <row r="257" spans="4:5" ht="15">
      <c r="D257" s="80"/>
      <c r="E257" s="80"/>
    </row>
    <row r="258" spans="4:5" ht="15">
      <c r="D258" s="80"/>
      <c r="E258" s="80"/>
    </row>
    <row r="259" spans="4:5" ht="15">
      <c r="D259" s="80"/>
      <c r="E259" s="80"/>
    </row>
    <row r="260" spans="4:5" ht="15">
      <c r="D260" s="80"/>
      <c r="E260" s="80"/>
    </row>
    <row r="261" spans="4:5" ht="15">
      <c r="D261" s="80"/>
      <c r="E261" s="80"/>
    </row>
    <row r="262" spans="4:5" ht="15">
      <c r="D262" s="80"/>
      <c r="E262" s="80"/>
    </row>
    <row r="263" spans="4:5" ht="15">
      <c r="D263" s="80"/>
      <c r="E263" s="80"/>
    </row>
    <row r="264" spans="4:5" ht="15">
      <c r="D264" s="80"/>
      <c r="E264" s="80"/>
    </row>
    <row r="265" spans="4:5" ht="15">
      <c r="D265" s="80"/>
      <c r="E265" s="80"/>
    </row>
    <row r="266" spans="4:5" ht="15">
      <c r="D266" s="80"/>
      <c r="E266" s="80"/>
    </row>
    <row r="267" spans="4:5" ht="15">
      <c r="D267" s="80"/>
      <c r="E267" s="80"/>
    </row>
    <row r="268" spans="4:5" ht="15">
      <c r="D268" s="80"/>
      <c r="E268" s="80"/>
    </row>
    <row r="269" spans="4:5" ht="15">
      <c r="D269" s="80"/>
      <c r="E269" s="80"/>
    </row>
    <row r="270" spans="4:5" ht="15">
      <c r="D270" s="80"/>
      <c r="E270" s="80"/>
    </row>
    <row r="271" spans="4:5" ht="15">
      <c r="D271" s="80"/>
      <c r="E271" s="80"/>
    </row>
    <row r="272" spans="4:5" ht="15">
      <c r="D272" s="80"/>
      <c r="E272" s="80"/>
    </row>
    <row r="273" spans="4:5" ht="15">
      <c r="D273" s="80"/>
      <c r="E273" s="80"/>
    </row>
    <row r="274" spans="4:5" ht="15">
      <c r="D274" s="80"/>
      <c r="E274" s="80"/>
    </row>
    <row r="275" spans="4:5" ht="15">
      <c r="D275" s="80"/>
      <c r="E275" s="80"/>
    </row>
    <row r="276" spans="4:5" ht="15">
      <c r="D276" s="80"/>
      <c r="E276" s="80"/>
    </row>
    <row r="277" spans="4:5" ht="15">
      <c r="D277" s="80"/>
      <c r="E277" s="80"/>
    </row>
    <row r="278" spans="4:5" ht="15">
      <c r="D278" s="80"/>
      <c r="E278" s="80"/>
    </row>
    <row r="279" spans="4:5" ht="15">
      <c r="D279" s="80"/>
      <c r="E279" s="80"/>
    </row>
    <row r="280" spans="4:5" ht="15">
      <c r="D280" s="80"/>
      <c r="E280" s="80"/>
    </row>
    <row r="281" spans="4:5" ht="15">
      <c r="D281" s="80"/>
      <c r="E281" s="80"/>
    </row>
    <row r="282" spans="4:5" ht="15">
      <c r="D282" s="80"/>
      <c r="E282" s="80"/>
    </row>
    <row r="283" spans="4:5" ht="15">
      <c r="D283" s="80"/>
      <c r="E283" s="80"/>
    </row>
    <row r="284" spans="4:5" ht="15">
      <c r="D284" s="80"/>
      <c r="E284" s="80"/>
    </row>
    <row r="285" spans="4:5" ht="15">
      <c r="D285" s="80"/>
      <c r="E285" s="80"/>
    </row>
    <row r="286" spans="4:5" ht="15">
      <c r="D286" s="80"/>
      <c r="E286" s="80"/>
    </row>
    <row r="287" spans="4:5" ht="15">
      <c r="D287" s="80"/>
      <c r="E287" s="80"/>
    </row>
    <row r="288" spans="4:5" ht="15">
      <c r="D288" s="80"/>
      <c r="E288" s="80"/>
    </row>
    <row r="289" spans="4:5" ht="15">
      <c r="D289" s="80"/>
      <c r="E289" s="80"/>
    </row>
    <row r="290" spans="4:5" ht="15">
      <c r="D290" s="80"/>
      <c r="E290" s="80"/>
    </row>
    <row r="291" spans="4:5" ht="15">
      <c r="D291" s="80"/>
      <c r="E291" s="80"/>
    </row>
    <row r="292" spans="4:5" ht="15">
      <c r="D292" s="80"/>
      <c r="E292" s="80"/>
    </row>
    <row r="293" spans="4:5" ht="15">
      <c r="D293" s="80"/>
      <c r="E293" s="80"/>
    </row>
    <row r="294" spans="4:5" ht="15">
      <c r="D294" s="80"/>
      <c r="E294" s="80"/>
    </row>
    <row r="295" spans="4:5" ht="15">
      <c r="D295" s="80"/>
      <c r="E295" s="80"/>
    </row>
    <row r="296" spans="4:5" ht="15">
      <c r="D296" s="80"/>
      <c r="E296" s="80"/>
    </row>
    <row r="297" spans="4:5" ht="15">
      <c r="D297" s="80"/>
      <c r="E297" s="80"/>
    </row>
    <row r="298" spans="4:5" ht="15">
      <c r="D298" s="80"/>
      <c r="E298" s="80"/>
    </row>
    <row r="299" spans="4:5" ht="15">
      <c r="D299" s="80"/>
      <c r="E299" s="80"/>
    </row>
    <row r="300" spans="4:5" ht="15">
      <c r="D300" s="80"/>
      <c r="E300" s="80"/>
    </row>
    <row r="301" spans="4:5" ht="15">
      <c r="D301" s="80"/>
      <c r="E301" s="80"/>
    </row>
    <row r="302" spans="4:5" ht="15">
      <c r="D302" s="80"/>
      <c r="E302" s="80"/>
    </row>
    <row r="303" spans="4:5" ht="15">
      <c r="D303" s="80"/>
      <c r="E303" s="80"/>
    </row>
    <row r="304" spans="4:5" ht="15">
      <c r="D304" s="80"/>
      <c r="E304" s="80"/>
    </row>
    <row r="305" spans="4:5" ht="15">
      <c r="D305" s="80"/>
      <c r="E305" s="80"/>
    </row>
    <row r="306" spans="4:5" ht="15">
      <c r="D306" s="80"/>
      <c r="E306" s="80"/>
    </row>
    <row r="307" spans="4:5" ht="15">
      <c r="D307" s="80"/>
      <c r="E307" s="80"/>
    </row>
    <row r="308" spans="4:5" ht="15">
      <c r="D308" s="80"/>
      <c r="E308" s="80"/>
    </row>
    <row r="309" spans="4:5" ht="15">
      <c r="D309" s="80"/>
      <c r="E309" s="80"/>
    </row>
    <row r="310" spans="4:5" ht="15">
      <c r="D310" s="80"/>
      <c r="E310" s="80"/>
    </row>
    <row r="311" spans="4:5" ht="15">
      <c r="D311" s="80"/>
      <c r="E311" s="80"/>
    </row>
    <row r="312" spans="4:5" ht="15">
      <c r="D312" s="80"/>
      <c r="E312" s="80"/>
    </row>
    <row r="313" spans="4:5" ht="15">
      <c r="D313" s="80"/>
      <c r="E313" s="80"/>
    </row>
    <row r="314" spans="4:5" ht="15">
      <c r="D314" s="80"/>
      <c r="E314" s="80"/>
    </row>
    <row r="315" spans="4:5" ht="15">
      <c r="D315" s="80"/>
      <c r="E315" s="80"/>
    </row>
    <row r="316" spans="4:5" ht="15">
      <c r="D316" s="80"/>
      <c r="E316" s="80"/>
    </row>
    <row r="317" spans="4:5" ht="15">
      <c r="D317" s="80"/>
      <c r="E317" s="80"/>
    </row>
    <row r="318" spans="4:5" ht="15">
      <c r="D318" s="80"/>
      <c r="E318" s="80"/>
    </row>
    <row r="319" spans="4:5" ht="15">
      <c r="D319" s="80"/>
      <c r="E319" s="80"/>
    </row>
    <row r="320" spans="4:5" ht="15">
      <c r="D320" s="80"/>
      <c r="E320" s="80"/>
    </row>
    <row r="321" spans="4:5" ht="15">
      <c r="D321" s="80"/>
      <c r="E321" s="80"/>
    </row>
    <row r="322" spans="4:5" ht="15">
      <c r="D322" s="80"/>
      <c r="E322" s="80"/>
    </row>
    <row r="323" spans="4:5" ht="15">
      <c r="D323" s="80"/>
      <c r="E323" s="80"/>
    </row>
    <row r="324" spans="4:5" ht="15">
      <c r="D324" s="80"/>
      <c r="E324" s="80"/>
    </row>
    <row r="325" spans="4:5" ht="15">
      <c r="D325" s="80"/>
      <c r="E325" s="80"/>
    </row>
    <row r="326" spans="4:5" ht="15">
      <c r="D326" s="80"/>
      <c r="E326" s="80"/>
    </row>
    <row r="327" spans="4:5" ht="15">
      <c r="D327" s="80"/>
      <c r="E327" s="80"/>
    </row>
    <row r="328" spans="4:5" ht="15">
      <c r="D328" s="80"/>
      <c r="E328" s="80"/>
    </row>
    <row r="329" spans="4:5" ht="15">
      <c r="D329" s="80"/>
      <c r="E329" s="80"/>
    </row>
    <row r="330" spans="4:5" ht="15">
      <c r="D330" s="80"/>
      <c r="E330" s="80"/>
    </row>
    <row r="331" spans="4:5" ht="15">
      <c r="D331" s="80"/>
      <c r="E331" s="80"/>
    </row>
    <row r="332" spans="4:5" ht="15">
      <c r="D332" s="80"/>
      <c r="E332" s="80"/>
    </row>
    <row r="333" spans="4:5" ht="15">
      <c r="D333" s="80"/>
      <c r="E333" s="80"/>
    </row>
    <row r="334" spans="4:5" ht="15">
      <c r="D334" s="80"/>
      <c r="E334" s="80"/>
    </row>
  </sheetData>
  <mergeCells count="20">
    <mergeCell ref="A5:E5"/>
    <mergeCell ref="A6:E6"/>
    <mergeCell ref="B1:E1"/>
    <mergeCell ref="B2:E2"/>
    <mergeCell ref="B3:E3"/>
    <mergeCell ref="B4:E4"/>
    <mergeCell ref="B112:C112"/>
    <mergeCell ref="B113:C113"/>
    <mergeCell ref="B114:C114"/>
    <mergeCell ref="B115:C115"/>
    <mergeCell ref="B130:C130"/>
    <mergeCell ref="A110:E110"/>
    <mergeCell ref="B125:C125"/>
    <mergeCell ref="D125:E125"/>
    <mergeCell ref="D126:E126"/>
    <mergeCell ref="B126:C126"/>
    <mergeCell ref="B116:C116"/>
    <mergeCell ref="B117:C117"/>
    <mergeCell ref="B120:C120"/>
    <mergeCell ref="B121:C121"/>
  </mergeCells>
  <printOptions/>
  <pageMargins left="0.75" right="0.25" top="0.37" bottom="0.23" header="0.18"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115"/>
  <sheetViews>
    <sheetView workbookViewId="0" topLeftCell="A1">
      <selection activeCell="C9" sqref="C9:I30"/>
    </sheetView>
  </sheetViews>
  <sheetFormatPr defaultColWidth="9.140625" defaultRowHeight="12.75"/>
  <cols>
    <col min="1" max="1" width="50.00390625" style="78" customWidth="1"/>
    <col min="2" max="2" width="5.28125" style="78" customWidth="1"/>
    <col min="3" max="4" width="13.7109375" style="78" customWidth="1"/>
    <col min="5" max="6" width="13.421875" style="78" customWidth="1"/>
    <col min="7" max="7" width="13.421875" style="78" hidden="1" customWidth="1"/>
    <col min="8" max="8" width="12.140625" style="78" customWidth="1"/>
    <col min="9" max="9" width="13.28125" style="78" customWidth="1"/>
    <col min="10" max="10" width="13.00390625" style="78" customWidth="1"/>
    <col min="11" max="11" width="12.421875" style="78" customWidth="1"/>
    <col min="12" max="16384" width="9.140625" style="78" customWidth="1"/>
  </cols>
  <sheetData>
    <row r="1" ht="15.75">
      <c r="A1" s="218" t="s">
        <v>2</v>
      </c>
    </row>
    <row r="2" spans="1:9" ht="20.25">
      <c r="A2" s="500" t="s">
        <v>281</v>
      </c>
      <c r="B2" s="500"/>
      <c r="C2" s="500"/>
      <c r="D2" s="500"/>
      <c r="E2" s="500"/>
      <c r="F2" s="500"/>
      <c r="G2" s="500"/>
      <c r="H2" s="500"/>
      <c r="I2" s="500"/>
    </row>
    <row r="3" spans="1:9" ht="15.75">
      <c r="A3" s="514" t="s">
        <v>521</v>
      </c>
      <c r="B3" s="514"/>
      <c r="C3" s="514"/>
      <c r="D3" s="514"/>
      <c r="E3" s="514"/>
      <c r="F3" s="514"/>
      <c r="G3" s="514"/>
      <c r="H3" s="514"/>
      <c r="I3" s="514"/>
    </row>
    <row r="4" spans="1:9" ht="18" customHeight="1">
      <c r="A4" s="484" t="s">
        <v>282</v>
      </c>
      <c r="B4" s="484"/>
      <c r="C4" s="484"/>
      <c r="D4" s="484"/>
      <c r="E4" s="484"/>
      <c r="F4" s="484"/>
      <c r="G4" s="484"/>
      <c r="H4" s="484"/>
      <c r="I4" s="484"/>
    </row>
    <row r="5" ht="6" customHeight="1" thickBot="1"/>
    <row r="6" spans="1:9" s="228" customFormat="1" ht="17.25" customHeight="1" thickTop="1">
      <c r="A6" s="515" t="s">
        <v>283</v>
      </c>
      <c r="B6" s="517" t="s">
        <v>284</v>
      </c>
      <c r="C6" s="517" t="s">
        <v>308</v>
      </c>
      <c r="D6" s="519" t="s">
        <v>459</v>
      </c>
      <c r="E6" s="520"/>
      <c r="F6" s="521"/>
      <c r="G6" s="519" t="s">
        <v>509</v>
      </c>
      <c r="H6" s="521"/>
      <c r="I6" s="522" t="s">
        <v>311</v>
      </c>
    </row>
    <row r="7" spans="1:9" s="228" customFormat="1" ht="34.5" customHeight="1">
      <c r="A7" s="516"/>
      <c r="B7" s="518"/>
      <c r="C7" s="518"/>
      <c r="D7" s="229" t="s">
        <v>309</v>
      </c>
      <c r="E7" s="229" t="s">
        <v>310</v>
      </c>
      <c r="F7" s="229" t="s">
        <v>312</v>
      </c>
      <c r="G7" s="229"/>
      <c r="H7" s="229" t="s">
        <v>488</v>
      </c>
      <c r="I7" s="523"/>
    </row>
    <row r="8" spans="1:9" s="234" customFormat="1" ht="12" customHeight="1">
      <c r="A8" s="230">
        <v>1</v>
      </c>
      <c r="B8" s="231">
        <v>2</v>
      </c>
      <c r="C8" s="231">
        <v>3</v>
      </c>
      <c r="D8" s="231">
        <v>4</v>
      </c>
      <c r="E8" s="231">
        <v>5</v>
      </c>
      <c r="F8" s="231">
        <v>6</v>
      </c>
      <c r="G8" s="232"/>
      <c r="H8" s="232">
        <v>8</v>
      </c>
      <c r="I8" s="233">
        <v>9</v>
      </c>
    </row>
    <row r="9" spans="1:10" s="241" customFormat="1" ht="15.75" customHeight="1">
      <c r="A9" s="235" t="s">
        <v>285</v>
      </c>
      <c r="B9" s="236" t="s">
        <v>306</v>
      </c>
      <c r="C9" s="237">
        <v>359281808502</v>
      </c>
      <c r="D9" s="237">
        <v>4049032233</v>
      </c>
      <c r="E9" s="237">
        <v>5501647381</v>
      </c>
      <c r="F9" s="237">
        <v>7889017274</v>
      </c>
      <c r="G9" s="238"/>
      <c r="H9" s="238"/>
      <c r="I9" s="239">
        <v>376721505390</v>
      </c>
      <c r="J9" s="240">
        <v>260974363108</v>
      </c>
    </row>
    <row r="10" spans="1:10" s="247" customFormat="1" ht="15.75" customHeight="1">
      <c r="A10" s="242" t="s">
        <v>286</v>
      </c>
      <c r="B10" s="243" t="s">
        <v>307</v>
      </c>
      <c r="C10" s="274">
        <v>0</v>
      </c>
      <c r="D10" s="244"/>
      <c r="E10" s="244"/>
      <c r="F10" s="244"/>
      <c r="G10" s="245"/>
      <c r="H10" s="245"/>
      <c r="I10" s="246">
        <v>0</v>
      </c>
      <c r="J10" s="240"/>
    </row>
    <row r="11" spans="1:10" s="247" customFormat="1" ht="15.75" customHeight="1">
      <c r="A11" s="242" t="s">
        <v>287</v>
      </c>
      <c r="B11" s="248">
        <v>10</v>
      </c>
      <c r="C11" s="274">
        <v>359281808502</v>
      </c>
      <c r="D11" s="244">
        <v>4049032233</v>
      </c>
      <c r="E11" s="244">
        <v>5501647381</v>
      </c>
      <c r="F11" s="244">
        <v>7889017274</v>
      </c>
      <c r="G11" s="244"/>
      <c r="H11" s="244"/>
      <c r="I11" s="249">
        <v>376721505390</v>
      </c>
      <c r="J11" s="240">
        <v>260974363108</v>
      </c>
    </row>
    <row r="12" spans="1:10" s="247" customFormat="1" ht="15.75" customHeight="1">
      <c r="A12" s="242" t="s">
        <v>290</v>
      </c>
      <c r="B12" s="248">
        <v>11</v>
      </c>
      <c r="C12" s="274">
        <v>299088306583</v>
      </c>
      <c r="D12" s="244">
        <v>3009915503</v>
      </c>
      <c r="E12" s="244">
        <v>4310462699</v>
      </c>
      <c r="F12" s="244">
        <v>6338900952</v>
      </c>
      <c r="G12" s="245"/>
      <c r="H12" s="245"/>
      <c r="I12" s="250">
        <v>312747585737</v>
      </c>
      <c r="J12" s="240">
        <v>202083215706</v>
      </c>
    </row>
    <row r="13" spans="1:10" s="241" customFormat="1" ht="15.75" customHeight="1">
      <c r="A13" s="251" t="s">
        <v>291</v>
      </c>
      <c r="B13" s="252">
        <v>20</v>
      </c>
      <c r="C13" s="237">
        <v>60193501919</v>
      </c>
      <c r="D13" s="253">
        <v>1039116730</v>
      </c>
      <c r="E13" s="253">
        <v>1191184682</v>
      </c>
      <c r="F13" s="253">
        <v>1550116322</v>
      </c>
      <c r="G13" s="253"/>
      <c r="H13" s="253"/>
      <c r="I13" s="254">
        <v>63973919653</v>
      </c>
      <c r="J13" s="240">
        <v>58891147402</v>
      </c>
    </row>
    <row r="14" spans="1:12" s="247" customFormat="1" ht="15.75" customHeight="1">
      <c r="A14" s="242" t="s">
        <v>292</v>
      </c>
      <c r="B14" s="248">
        <v>21</v>
      </c>
      <c r="C14" s="274">
        <v>8282983316</v>
      </c>
      <c r="D14" s="244">
        <v>4732333</v>
      </c>
      <c r="E14" s="244">
        <v>4465500</v>
      </c>
      <c r="F14" s="244">
        <v>5963113</v>
      </c>
      <c r="G14" s="245"/>
      <c r="H14" s="245"/>
      <c r="I14" s="250">
        <v>8298144262</v>
      </c>
      <c r="J14" s="240">
        <v>6396805986</v>
      </c>
      <c r="K14" s="255">
        <f>-'[1]KQHDSXKD nam nay 2'!$H$11</f>
        <v>-279014426951</v>
      </c>
      <c r="L14" s="247" t="s">
        <v>4</v>
      </c>
    </row>
    <row r="15" spans="1:10" s="247" customFormat="1" ht="15.75" customHeight="1">
      <c r="A15" s="242" t="s">
        <v>293</v>
      </c>
      <c r="B15" s="248">
        <v>22</v>
      </c>
      <c r="C15" s="274">
        <v>34316842541</v>
      </c>
      <c r="D15" s="244">
        <v>378716461</v>
      </c>
      <c r="E15" s="244">
        <v>247860519</v>
      </c>
      <c r="F15" s="244">
        <v>6660102</v>
      </c>
      <c r="G15" s="245"/>
      <c r="H15" s="245"/>
      <c r="I15" s="250">
        <v>34950079623</v>
      </c>
      <c r="J15" s="240">
        <v>25166016333</v>
      </c>
    </row>
    <row r="16" spans="1:10" s="247" customFormat="1" ht="15.75" customHeight="1">
      <c r="A16" s="242" t="s">
        <v>288</v>
      </c>
      <c r="B16" s="248">
        <v>23</v>
      </c>
      <c r="C16" s="274">
        <v>0</v>
      </c>
      <c r="D16" s="244"/>
      <c r="E16" s="244"/>
      <c r="F16" s="244"/>
      <c r="G16" s="245"/>
      <c r="H16" s="245"/>
      <c r="I16" s="250">
        <v>0</v>
      </c>
      <c r="J16" s="240"/>
    </row>
    <row r="17" spans="1:10" s="247" customFormat="1" ht="15.75" customHeight="1">
      <c r="A17" s="242" t="s">
        <v>294</v>
      </c>
      <c r="B17" s="248">
        <v>24</v>
      </c>
      <c r="C17" s="274">
        <v>12874106953</v>
      </c>
      <c r="D17" s="244">
        <v>60680451</v>
      </c>
      <c r="E17" s="244">
        <v>240951016</v>
      </c>
      <c r="F17" s="244">
        <v>256406789</v>
      </c>
      <c r="G17" s="245"/>
      <c r="H17" s="245"/>
      <c r="I17" s="250">
        <v>13432145209</v>
      </c>
      <c r="J17" s="240">
        <v>8457906014</v>
      </c>
    </row>
    <row r="18" spans="1:10" s="247" customFormat="1" ht="15.75" customHeight="1">
      <c r="A18" s="242" t="s">
        <v>295</v>
      </c>
      <c r="B18" s="248">
        <v>25</v>
      </c>
      <c r="C18" s="274">
        <v>16322040491</v>
      </c>
      <c r="D18" s="244">
        <v>434045191</v>
      </c>
      <c r="E18" s="244">
        <v>331121731</v>
      </c>
      <c r="F18" s="244">
        <v>743930946</v>
      </c>
      <c r="G18" s="245"/>
      <c r="H18" s="245"/>
      <c r="I18" s="250">
        <v>17831138359</v>
      </c>
      <c r="J18" s="240">
        <v>14569823693</v>
      </c>
    </row>
    <row r="19" spans="1:10" s="241" customFormat="1" ht="15.75" customHeight="1">
      <c r="A19" s="256" t="s">
        <v>296</v>
      </c>
      <c r="B19" s="252">
        <v>30</v>
      </c>
      <c r="C19" s="237">
        <v>4963495250</v>
      </c>
      <c r="D19" s="253">
        <v>170406960</v>
      </c>
      <c r="E19" s="253">
        <v>375716916</v>
      </c>
      <c r="F19" s="253">
        <v>549081598</v>
      </c>
      <c r="G19" s="253"/>
      <c r="H19" s="253"/>
      <c r="I19" s="254">
        <v>6058700724</v>
      </c>
      <c r="J19" s="240">
        <v>17094207348</v>
      </c>
    </row>
    <row r="20" spans="1:10" s="247" customFormat="1" ht="15.75" customHeight="1">
      <c r="A20" s="242" t="s">
        <v>297</v>
      </c>
      <c r="B20" s="248">
        <v>31</v>
      </c>
      <c r="C20" s="274">
        <v>12070589670</v>
      </c>
      <c r="D20" s="244">
        <v>51068064</v>
      </c>
      <c r="E20" s="244"/>
      <c r="F20" s="244">
        <v>5200000</v>
      </c>
      <c r="G20" s="245"/>
      <c r="H20" s="245"/>
      <c r="I20" s="250">
        <v>12126857734</v>
      </c>
      <c r="J20" s="240">
        <v>3554928072</v>
      </c>
    </row>
    <row r="21" spans="1:10" s="247" customFormat="1" ht="15.75" customHeight="1">
      <c r="A21" s="242" t="s">
        <v>298</v>
      </c>
      <c r="B21" s="248">
        <v>32</v>
      </c>
      <c r="C21" s="274">
        <v>5529464585</v>
      </c>
      <c r="D21" s="244">
        <v>46118236</v>
      </c>
      <c r="E21" s="244"/>
      <c r="F21" s="244">
        <v>5000000</v>
      </c>
      <c r="G21" s="245"/>
      <c r="H21" s="245"/>
      <c r="I21" s="250">
        <v>5580582821</v>
      </c>
      <c r="J21" s="240">
        <v>1598606327</v>
      </c>
    </row>
    <row r="22" spans="1:10" s="241" customFormat="1" ht="15.75" customHeight="1">
      <c r="A22" s="251" t="s">
        <v>289</v>
      </c>
      <c r="B22" s="252">
        <v>40</v>
      </c>
      <c r="C22" s="237">
        <v>6541125085</v>
      </c>
      <c r="D22" s="253">
        <v>4949828</v>
      </c>
      <c r="E22" s="253">
        <v>0</v>
      </c>
      <c r="F22" s="253">
        <v>200000</v>
      </c>
      <c r="G22" s="253"/>
      <c r="H22" s="253"/>
      <c r="I22" s="254">
        <v>6546274913</v>
      </c>
      <c r="J22" s="240">
        <v>1956321745</v>
      </c>
    </row>
    <row r="23" spans="1:10" s="241" customFormat="1" ht="15.75" customHeight="1">
      <c r="A23" s="251" t="s">
        <v>299</v>
      </c>
      <c r="B23" s="252"/>
      <c r="C23" s="274"/>
      <c r="D23" s="253"/>
      <c r="E23" s="253"/>
      <c r="F23" s="253"/>
      <c r="G23" s="238"/>
      <c r="H23" s="238">
        <v>29416737</v>
      </c>
      <c r="I23" s="250">
        <v>29416737</v>
      </c>
      <c r="J23" s="240"/>
    </row>
    <row r="24" spans="1:10" s="241" customFormat="1" ht="15.75" customHeight="1">
      <c r="A24" s="251" t="s">
        <v>300</v>
      </c>
      <c r="B24" s="252">
        <v>50</v>
      </c>
      <c r="C24" s="237">
        <v>11504620335</v>
      </c>
      <c r="D24" s="253">
        <v>175356788</v>
      </c>
      <c r="E24" s="253">
        <v>375716916</v>
      </c>
      <c r="F24" s="253">
        <v>549281598</v>
      </c>
      <c r="G24" s="253"/>
      <c r="H24" s="253">
        <v>29416737</v>
      </c>
      <c r="I24" s="254">
        <v>12634392374</v>
      </c>
      <c r="J24" s="240">
        <v>19050529093</v>
      </c>
    </row>
    <row r="25" spans="1:12" s="247" customFormat="1" ht="15.75" customHeight="1">
      <c r="A25" s="242" t="s">
        <v>301</v>
      </c>
      <c r="B25" s="248">
        <v>51</v>
      </c>
      <c r="C25" s="274">
        <v>2756995795</v>
      </c>
      <c r="D25" s="244">
        <v>43839197</v>
      </c>
      <c r="E25" s="244"/>
      <c r="F25" s="244">
        <v>41231120</v>
      </c>
      <c r="G25" s="245"/>
      <c r="H25" s="245"/>
      <c r="I25" s="250">
        <v>2842066112</v>
      </c>
      <c r="J25" s="240">
        <v>3004209183</v>
      </c>
      <c r="K25" s="255">
        <v>-1411149235</v>
      </c>
      <c r="L25" s="247" t="s">
        <v>508</v>
      </c>
    </row>
    <row r="26" spans="1:10" s="247" customFormat="1" ht="15.75" customHeight="1">
      <c r="A26" s="242" t="s">
        <v>302</v>
      </c>
      <c r="B26" s="248">
        <v>52</v>
      </c>
      <c r="C26" s="274"/>
      <c r="D26" s="244"/>
      <c r="E26" s="244"/>
      <c r="F26" s="244"/>
      <c r="G26" s="257"/>
      <c r="H26" s="257"/>
      <c r="I26" s="250">
        <v>0</v>
      </c>
      <c r="J26" s="240"/>
    </row>
    <row r="27" spans="1:10" s="241" customFormat="1" ht="15.75" customHeight="1">
      <c r="A27" s="251" t="s">
        <v>303</v>
      </c>
      <c r="B27" s="252">
        <v>60</v>
      </c>
      <c r="C27" s="237">
        <v>8747624540</v>
      </c>
      <c r="D27" s="253">
        <v>131517591</v>
      </c>
      <c r="E27" s="253">
        <v>375716916</v>
      </c>
      <c r="F27" s="253">
        <v>508050478</v>
      </c>
      <c r="G27" s="253"/>
      <c r="H27" s="253">
        <v>29416737</v>
      </c>
      <c r="I27" s="254">
        <v>9792326262</v>
      </c>
      <c r="J27" s="240">
        <v>16046319910</v>
      </c>
    </row>
    <row r="28" spans="1:11" s="241" customFormat="1" ht="15.75" customHeight="1">
      <c r="A28" s="251" t="s">
        <v>304</v>
      </c>
      <c r="B28" s="252"/>
      <c r="C28" s="274"/>
      <c r="D28" s="244">
        <v>82970102.62452507</v>
      </c>
      <c r="E28" s="244">
        <v>144559596.54856944</v>
      </c>
      <c r="F28" s="244">
        <v>222174300.6656003</v>
      </c>
      <c r="G28" s="258"/>
      <c r="H28" s="258"/>
      <c r="I28" s="250">
        <v>449703999.8386948</v>
      </c>
      <c r="J28" s="240"/>
      <c r="K28" s="240"/>
    </row>
    <row r="29" spans="1:11" s="241" customFormat="1" ht="15.75" customHeight="1">
      <c r="A29" s="251" t="s">
        <v>462</v>
      </c>
      <c r="B29" s="252"/>
      <c r="C29" s="237">
        <v>8747624540</v>
      </c>
      <c r="D29" s="253">
        <v>48547488.37547493</v>
      </c>
      <c r="E29" s="253">
        <v>231157319.45143056</v>
      </c>
      <c r="F29" s="253">
        <v>285876177.3343997</v>
      </c>
      <c r="G29" s="253"/>
      <c r="H29" s="253">
        <v>29416737</v>
      </c>
      <c r="I29" s="254">
        <v>9342622262.161304</v>
      </c>
      <c r="J29" s="240">
        <v>16046319910</v>
      </c>
      <c r="K29" s="240"/>
    </row>
    <row r="30" spans="1:10" s="241" customFormat="1" ht="15.75" customHeight="1" thickBot="1">
      <c r="A30" s="259" t="s">
        <v>305</v>
      </c>
      <c r="B30" s="260">
        <v>70</v>
      </c>
      <c r="C30" s="261"/>
      <c r="D30" s="261"/>
      <c r="E30" s="261"/>
      <c r="F30" s="261"/>
      <c r="G30" s="262"/>
      <c r="H30" s="262"/>
      <c r="I30" s="263"/>
      <c r="J30" s="240"/>
    </row>
    <row r="31" spans="2:9" s="84" customFormat="1" ht="13.5" thickTop="1">
      <c r="B31" s="87"/>
      <c r="C31" s="86"/>
      <c r="D31" s="86"/>
      <c r="E31" s="86"/>
      <c r="F31" s="86"/>
      <c r="G31" s="86"/>
      <c r="H31" s="86"/>
      <c r="I31" s="86"/>
    </row>
    <row r="32" spans="1:9" s="84" customFormat="1" ht="13.5">
      <c r="A32" s="108" t="s">
        <v>316</v>
      </c>
      <c r="B32" s="108" t="s">
        <v>315</v>
      </c>
      <c r="C32" s="108"/>
      <c r="D32" s="86"/>
      <c r="F32" s="108" t="s">
        <v>314</v>
      </c>
      <c r="G32" s="108"/>
      <c r="H32" s="108"/>
      <c r="I32" s="108"/>
    </row>
    <row r="33" spans="2:4" s="84" customFormat="1" ht="12.75">
      <c r="B33" s="87"/>
      <c r="C33" s="86"/>
      <c r="D33" s="86"/>
    </row>
    <row r="34" spans="2:9" s="84" customFormat="1" ht="12.75">
      <c r="B34" s="87"/>
      <c r="C34" s="86"/>
      <c r="D34" s="86"/>
      <c r="H34" s="86"/>
      <c r="I34" s="86"/>
    </row>
    <row r="35" spans="2:4" s="84" customFormat="1" ht="12.75">
      <c r="B35" s="87"/>
      <c r="C35" s="86"/>
      <c r="D35" s="86"/>
    </row>
    <row r="36" spans="1:4" s="84" customFormat="1" ht="15">
      <c r="A36" s="110" t="s">
        <v>454</v>
      </c>
      <c r="B36" s="513" t="s">
        <v>278</v>
      </c>
      <c r="C36" s="513"/>
      <c r="D36" s="86"/>
    </row>
    <row r="37" spans="2:4" s="84" customFormat="1" ht="12.75">
      <c r="B37" s="87"/>
      <c r="C37" s="86"/>
      <c r="D37" s="86"/>
    </row>
    <row r="38" spans="2:4" s="84" customFormat="1" ht="12.75">
      <c r="B38" s="87"/>
      <c r="C38" s="86"/>
      <c r="D38" s="86"/>
    </row>
    <row r="39" spans="2:4" ht="15">
      <c r="B39" s="79"/>
      <c r="C39" s="80"/>
      <c r="D39" s="80"/>
    </row>
    <row r="40" spans="2:4" ht="15">
      <c r="B40" s="79"/>
      <c r="C40" s="80"/>
      <c r="D40" s="80"/>
    </row>
    <row r="41" spans="2:4" ht="15">
      <c r="B41" s="79"/>
      <c r="C41" s="80"/>
      <c r="D41" s="80"/>
    </row>
    <row r="42" spans="2:4" ht="15">
      <c r="B42" s="79"/>
      <c r="C42" s="80"/>
      <c r="D42" s="80"/>
    </row>
    <row r="43" spans="2:4" ht="15">
      <c r="B43" s="79"/>
      <c r="C43" s="80"/>
      <c r="D43" s="80"/>
    </row>
    <row r="44" spans="2:4" ht="15">
      <c r="B44" s="79"/>
      <c r="C44" s="80"/>
      <c r="D44" s="80"/>
    </row>
    <row r="45" spans="2:4" ht="15">
      <c r="B45" s="79"/>
      <c r="C45" s="80"/>
      <c r="D45" s="80"/>
    </row>
    <row r="46" spans="2:4" ht="15">
      <c r="B46" s="79"/>
      <c r="C46" s="80"/>
      <c r="D46" s="80"/>
    </row>
    <row r="47" spans="2:4" ht="15">
      <c r="B47" s="79"/>
      <c r="C47" s="80"/>
      <c r="D47" s="80"/>
    </row>
    <row r="48" spans="2:4" ht="15">
      <c r="B48" s="79"/>
      <c r="C48" s="80"/>
      <c r="D48" s="80"/>
    </row>
    <row r="49" spans="2:4" ht="15">
      <c r="B49" s="79"/>
      <c r="C49" s="80"/>
      <c r="D49" s="80"/>
    </row>
    <row r="50" spans="2:4" ht="15">
      <c r="B50" s="79"/>
      <c r="C50" s="80"/>
      <c r="D50" s="80"/>
    </row>
    <row r="51" spans="2:4" ht="15">
      <c r="B51" s="79"/>
      <c r="C51" s="80"/>
      <c r="D51" s="80"/>
    </row>
    <row r="52" spans="2:4" ht="15">
      <c r="B52" s="79"/>
      <c r="C52" s="80"/>
      <c r="D52" s="80"/>
    </row>
    <row r="53" spans="2:4" ht="15">
      <c r="B53" s="79"/>
      <c r="C53" s="80"/>
      <c r="D53" s="80"/>
    </row>
    <row r="54" spans="1:4" ht="15">
      <c r="A54" s="78" t="s">
        <v>504</v>
      </c>
      <c r="B54" s="79"/>
      <c r="C54" s="80"/>
      <c r="D54" s="80"/>
    </row>
    <row r="55" spans="1:4" ht="15">
      <c r="A55" s="78" t="s">
        <v>497</v>
      </c>
      <c r="B55" s="79"/>
      <c r="C55" s="80"/>
      <c r="D55" s="80"/>
    </row>
    <row r="56" spans="1:4" ht="15">
      <c r="A56" s="78" t="s">
        <v>496</v>
      </c>
      <c r="B56" s="79"/>
      <c r="C56" s="80">
        <v>353015559</v>
      </c>
      <c r="D56" s="80"/>
    </row>
    <row r="57" spans="1:4" ht="15">
      <c r="A57" s="78" t="s">
        <v>498</v>
      </c>
      <c r="B57" s="79"/>
      <c r="C57" s="266">
        <v>326054348</v>
      </c>
      <c r="D57" s="80"/>
    </row>
    <row r="58" spans="1:4" ht="15">
      <c r="A58" s="265" t="s">
        <v>499</v>
      </c>
      <c r="B58" s="79"/>
      <c r="C58" s="80">
        <f>C56-C57</f>
        <v>26961211</v>
      </c>
      <c r="D58" s="80"/>
    </row>
    <row r="59" spans="1:4" ht="15">
      <c r="A59" s="78" t="s">
        <v>500</v>
      </c>
      <c r="B59" s="79"/>
      <c r="C59" s="80"/>
      <c r="D59" s="80"/>
    </row>
    <row r="60" spans="1:3" ht="15">
      <c r="A60" s="78" t="s">
        <v>501</v>
      </c>
      <c r="B60" s="79"/>
      <c r="C60" s="80">
        <f>548796494*1500000000/4805300000</f>
        <v>171309749.8595301</v>
      </c>
    </row>
    <row r="61" spans="1:4" ht="15">
      <c r="A61" s="78" t="s">
        <v>502</v>
      </c>
      <c r="B61" s="79"/>
      <c r="C61" s="266">
        <f>C58</f>
        <v>26961211</v>
      </c>
      <c r="D61" s="80"/>
    </row>
    <row r="62" spans="1:4" ht="15">
      <c r="A62" s="78" t="s">
        <v>503</v>
      </c>
      <c r="B62" s="79"/>
      <c r="C62" s="80">
        <f>C60-C61</f>
        <v>144348538.8595301</v>
      </c>
      <c r="D62" s="80"/>
    </row>
    <row r="63" spans="1:4" ht="15">
      <c r="A63" s="113" t="s">
        <v>505</v>
      </c>
      <c r="B63" s="79"/>
      <c r="C63" s="80"/>
      <c r="D63" s="80"/>
    </row>
    <row r="64" spans="1:4" ht="15">
      <c r="A64" s="78" t="s">
        <v>506</v>
      </c>
      <c r="B64" s="79"/>
      <c r="C64" s="80"/>
      <c r="D64" s="80"/>
    </row>
    <row r="65" spans="1:4" ht="15">
      <c r="A65" s="78" t="s">
        <v>507</v>
      </c>
      <c r="B65" s="79"/>
      <c r="C65" s="80"/>
      <c r="D65" s="80"/>
    </row>
    <row r="66" spans="2:4" ht="15">
      <c r="B66" s="79"/>
      <c r="C66" s="80"/>
      <c r="D66" s="80"/>
    </row>
    <row r="67" spans="2:4" ht="15">
      <c r="B67" s="79"/>
      <c r="C67" s="80"/>
      <c r="D67" s="80"/>
    </row>
    <row r="68" spans="2:4" ht="15">
      <c r="B68" s="79"/>
      <c r="C68" s="80"/>
      <c r="D68" s="80"/>
    </row>
    <row r="69" spans="3:4" ht="15">
      <c r="C69" s="80"/>
      <c r="D69" s="80"/>
    </row>
    <row r="70" spans="3:4" ht="15">
      <c r="C70" s="80"/>
      <c r="D70" s="80"/>
    </row>
    <row r="71" spans="3:4" ht="15">
      <c r="C71" s="80"/>
      <c r="D71" s="80"/>
    </row>
    <row r="72" spans="3:4" ht="15">
      <c r="C72" s="80"/>
      <c r="D72" s="80"/>
    </row>
    <row r="73" spans="3:4" ht="15">
      <c r="C73" s="80"/>
      <c r="D73" s="80"/>
    </row>
    <row r="74" spans="3:4" ht="15">
      <c r="C74" s="80"/>
      <c r="D74" s="80"/>
    </row>
    <row r="75" spans="3:4" ht="15">
      <c r="C75" s="80"/>
      <c r="D75" s="80"/>
    </row>
    <row r="76" spans="3:4" ht="15">
      <c r="C76" s="80"/>
      <c r="D76" s="80"/>
    </row>
    <row r="77" spans="3:4" ht="15">
      <c r="C77" s="80"/>
      <c r="D77" s="80"/>
    </row>
    <row r="78" spans="3:4" ht="15">
      <c r="C78" s="80"/>
      <c r="D78" s="80"/>
    </row>
    <row r="79" spans="3:4" ht="15">
      <c r="C79" s="80"/>
      <c r="D79" s="80"/>
    </row>
    <row r="80" spans="3:4" ht="15">
      <c r="C80" s="80"/>
      <c r="D80" s="80"/>
    </row>
    <row r="81" spans="3:4" ht="15">
      <c r="C81" s="80"/>
      <c r="D81" s="80"/>
    </row>
    <row r="82" spans="3:4" ht="15">
      <c r="C82" s="80"/>
      <c r="D82" s="80"/>
    </row>
    <row r="83" spans="3:4" ht="15">
      <c r="C83" s="80"/>
      <c r="D83" s="80"/>
    </row>
    <row r="84" spans="3:4" ht="15">
      <c r="C84" s="80"/>
      <c r="D84" s="80"/>
    </row>
    <row r="85" spans="3:4" ht="15">
      <c r="C85" s="80"/>
      <c r="D85" s="80"/>
    </row>
    <row r="86" spans="3:4" ht="15">
      <c r="C86" s="80"/>
      <c r="D86" s="80"/>
    </row>
    <row r="87" spans="3:4" ht="15">
      <c r="C87" s="80"/>
      <c r="D87" s="80"/>
    </row>
    <row r="88" spans="3:4" ht="15">
      <c r="C88" s="80"/>
      <c r="D88" s="80"/>
    </row>
    <row r="89" spans="3:4" ht="15">
      <c r="C89" s="80"/>
      <c r="D89" s="80"/>
    </row>
    <row r="90" spans="3:4" ht="15">
      <c r="C90" s="80"/>
      <c r="D90" s="80"/>
    </row>
    <row r="91" spans="3:4" ht="15">
      <c r="C91" s="80"/>
      <c r="D91" s="80"/>
    </row>
    <row r="92" spans="3:4" ht="15">
      <c r="C92" s="80"/>
      <c r="D92" s="80"/>
    </row>
    <row r="93" spans="3:4" ht="15">
      <c r="C93" s="80"/>
      <c r="D93" s="80"/>
    </row>
    <row r="94" spans="3:4" ht="15">
      <c r="C94" s="80"/>
      <c r="D94" s="80"/>
    </row>
    <row r="95" spans="3:4" ht="15">
      <c r="C95" s="80"/>
      <c r="D95" s="80"/>
    </row>
    <row r="96" spans="3:4" ht="15">
      <c r="C96" s="80"/>
      <c r="D96" s="80"/>
    </row>
    <row r="97" spans="3:4" ht="15">
      <c r="C97" s="80"/>
      <c r="D97" s="80"/>
    </row>
    <row r="98" spans="3:4" ht="15">
      <c r="C98" s="80"/>
      <c r="D98" s="80"/>
    </row>
    <row r="99" spans="3:4" ht="15">
      <c r="C99" s="80"/>
      <c r="D99" s="80"/>
    </row>
    <row r="100" spans="3:4" ht="15">
      <c r="C100" s="80"/>
      <c r="D100" s="80"/>
    </row>
    <row r="101" spans="3:4" ht="15">
      <c r="C101" s="80"/>
      <c r="D101" s="80"/>
    </row>
    <row r="102" spans="3:4" ht="15">
      <c r="C102" s="80"/>
      <c r="D102" s="80"/>
    </row>
    <row r="103" spans="3:4" ht="15">
      <c r="C103" s="80"/>
      <c r="D103" s="80"/>
    </row>
    <row r="104" spans="3:4" ht="15">
      <c r="C104" s="80"/>
      <c r="D104" s="80"/>
    </row>
    <row r="105" spans="3:4" ht="15">
      <c r="C105" s="80"/>
      <c r="D105" s="80"/>
    </row>
    <row r="106" spans="3:4" ht="15">
      <c r="C106" s="80"/>
      <c r="D106" s="80"/>
    </row>
    <row r="107" spans="3:4" ht="15">
      <c r="C107" s="80"/>
      <c r="D107" s="80"/>
    </row>
    <row r="108" spans="3:4" ht="15">
      <c r="C108" s="80"/>
      <c r="D108" s="80"/>
    </row>
    <row r="109" spans="3:4" ht="15">
      <c r="C109" s="80"/>
      <c r="D109" s="80"/>
    </row>
    <row r="110" spans="3:4" ht="15">
      <c r="C110" s="80"/>
      <c r="D110" s="80"/>
    </row>
    <row r="111" spans="3:4" ht="15">
      <c r="C111" s="80"/>
      <c r="D111" s="80"/>
    </row>
    <row r="112" spans="3:4" ht="15">
      <c r="C112" s="80"/>
      <c r="D112" s="80"/>
    </row>
    <row r="113" spans="3:4" ht="15">
      <c r="C113" s="80"/>
      <c r="D113" s="80"/>
    </row>
    <row r="114" spans="3:4" ht="15">
      <c r="C114" s="80"/>
      <c r="D114" s="80"/>
    </row>
    <row r="115" spans="3:4" ht="15">
      <c r="C115" s="80"/>
      <c r="D115" s="80"/>
    </row>
  </sheetData>
  <mergeCells count="10">
    <mergeCell ref="B36:C36"/>
    <mergeCell ref="A2:I2"/>
    <mergeCell ref="A3:I3"/>
    <mergeCell ref="A4:I4"/>
    <mergeCell ref="A6:A7"/>
    <mergeCell ref="B6:B7"/>
    <mergeCell ref="C6:C7"/>
    <mergeCell ref="D6:F6"/>
    <mergeCell ref="G6:H6"/>
    <mergeCell ref="I6:I7"/>
  </mergeCells>
  <printOptions/>
  <pageMargins left="0.94" right="0.18" top="0.29" bottom="0.24" header="0.17" footer="0.1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114"/>
  <sheetViews>
    <sheetView workbookViewId="0" topLeftCell="A1">
      <selection activeCell="B34" sqref="B34"/>
    </sheetView>
  </sheetViews>
  <sheetFormatPr defaultColWidth="9.140625" defaultRowHeight="12.75"/>
  <cols>
    <col min="1" max="1" width="56.421875" style="78" customWidth="1"/>
    <col min="2" max="2" width="7.421875" style="78" customWidth="1"/>
    <col min="3" max="3" width="16.421875" style="78" customWidth="1"/>
    <col min="4" max="4" width="17.140625" style="78" customWidth="1"/>
    <col min="5" max="5" width="9.140625" style="78" customWidth="1"/>
    <col min="6" max="6" width="13.8515625" style="78" customWidth="1"/>
    <col min="7" max="16384" width="9.140625" style="78" customWidth="1"/>
  </cols>
  <sheetData>
    <row r="1" ht="15.75">
      <c r="A1" s="218" t="s">
        <v>2</v>
      </c>
    </row>
    <row r="2" spans="1:4" ht="28.5" customHeight="1">
      <c r="A2" s="500" t="s">
        <v>281</v>
      </c>
      <c r="B2" s="500"/>
      <c r="C2" s="500"/>
      <c r="D2" s="500"/>
    </row>
    <row r="3" spans="1:4" ht="22.5" customHeight="1">
      <c r="A3" s="526" t="s">
        <v>522</v>
      </c>
      <c r="B3" s="526"/>
      <c r="C3" s="526"/>
      <c r="D3" s="526"/>
    </row>
    <row r="4" spans="1:4" ht="21.75" customHeight="1">
      <c r="A4" s="527" t="s">
        <v>282</v>
      </c>
      <c r="B4" s="527"/>
      <c r="C4" s="527"/>
      <c r="D4" s="527"/>
    </row>
    <row r="5" ht="15.75" thickBot="1"/>
    <row r="6" spans="1:9" s="97" customFormat="1" ht="33" customHeight="1" thickTop="1">
      <c r="A6" s="102" t="s">
        <v>283</v>
      </c>
      <c r="B6" s="103" t="s">
        <v>284</v>
      </c>
      <c r="C6" s="103" t="s">
        <v>463</v>
      </c>
      <c r="D6" s="104" t="s">
        <v>464</v>
      </c>
      <c r="G6" s="524"/>
      <c r="H6" s="524"/>
      <c r="I6" s="524"/>
    </row>
    <row r="7" spans="1:15" s="99" customFormat="1" ht="15" customHeight="1">
      <c r="A7" s="105">
        <v>1</v>
      </c>
      <c r="B7" s="98">
        <v>2</v>
      </c>
      <c r="C7" s="98">
        <v>3</v>
      </c>
      <c r="D7" s="106">
        <v>4</v>
      </c>
      <c r="E7" s="179"/>
      <c r="F7" s="179"/>
      <c r="G7" s="179"/>
      <c r="H7" s="179"/>
      <c r="I7" s="179"/>
      <c r="J7" s="179"/>
      <c r="K7" s="179"/>
      <c r="L7" s="179"/>
      <c r="M7" s="179"/>
      <c r="N7" s="179"/>
      <c r="O7" s="179"/>
    </row>
    <row r="8" spans="1:15" s="90" customFormat="1" ht="18.75" customHeight="1">
      <c r="A8" s="88" t="s">
        <v>285</v>
      </c>
      <c r="B8" s="100" t="s">
        <v>306</v>
      </c>
      <c r="C8" s="89">
        <v>376721505390</v>
      </c>
      <c r="D8" s="267">
        <v>215701690083</v>
      </c>
      <c r="E8" s="107"/>
      <c r="F8" s="107">
        <v>149599029737</v>
      </c>
      <c r="G8" s="107"/>
      <c r="H8" s="107"/>
      <c r="I8" s="107"/>
      <c r="J8" s="107"/>
      <c r="K8" s="107"/>
      <c r="L8" s="107"/>
      <c r="M8" s="107"/>
      <c r="N8" s="107"/>
      <c r="O8" s="107"/>
    </row>
    <row r="9" spans="1:15" s="84" customFormat="1" ht="18.75" customHeight="1">
      <c r="A9" s="85" t="s">
        <v>286</v>
      </c>
      <c r="B9" s="101" t="s">
        <v>307</v>
      </c>
      <c r="C9" s="89">
        <v>0</v>
      </c>
      <c r="D9" s="267">
        <v>0</v>
      </c>
      <c r="E9" s="86"/>
      <c r="F9" s="86"/>
      <c r="G9" s="86"/>
      <c r="H9" s="86"/>
      <c r="I9" s="86"/>
      <c r="J9" s="86"/>
      <c r="K9" s="86"/>
      <c r="L9" s="86"/>
      <c r="M9" s="86"/>
      <c r="N9" s="86"/>
      <c r="O9" s="86"/>
    </row>
    <row r="10" spans="1:15" s="84" customFormat="1" ht="18.75" customHeight="1">
      <c r="A10" s="85" t="s">
        <v>287</v>
      </c>
      <c r="B10" s="94">
        <v>10</v>
      </c>
      <c r="C10" s="178">
        <v>376721505390</v>
      </c>
      <c r="D10" s="275">
        <v>215701690083</v>
      </c>
      <c r="E10" s="86"/>
      <c r="F10" s="86">
        <v>149599029737</v>
      </c>
      <c r="G10" s="86"/>
      <c r="H10" s="86"/>
      <c r="I10" s="86"/>
      <c r="J10" s="86"/>
      <c r="K10" s="86"/>
      <c r="L10" s="86"/>
      <c r="M10" s="86"/>
      <c r="N10" s="86"/>
      <c r="O10" s="86"/>
    </row>
    <row r="11" spans="1:15" s="84" customFormat="1" ht="18.75" customHeight="1">
      <c r="A11" s="85" t="s">
        <v>290</v>
      </c>
      <c r="B11" s="94">
        <v>11</v>
      </c>
      <c r="C11" s="178">
        <v>312747585737</v>
      </c>
      <c r="D11" s="275">
        <v>166718164863</v>
      </c>
      <c r="E11" s="86"/>
      <c r="F11" s="86">
        <v>112234314649</v>
      </c>
      <c r="G11" s="86"/>
      <c r="H11" s="86"/>
      <c r="I11" s="86"/>
      <c r="J11" s="86"/>
      <c r="K11" s="86"/>
      <c r="L11" s="86"/>
      <c r="M11" s="86"/>
      <c r="N11" s="86"/>
      <c r="O11" s="86"/>
    </row>
    <row r="12" spans="1:15" s="90" customFormat="1" ht="18.75" customHeight="1">
      <c r="A12" s="91" t="s">
        <v>291</v>
      </c>
      <c r="B12" s="95">
        <v>20</v>
      </c>
      <c r="C12" s="178">
        <v>63973919653</v>
      </c>
      <c r="D12" s="275">
        <v>48983525220</v>
      </c>
      <c r="E12" s="107"/>
      <c r="F12" s="107">
        <v>37364715088</v>
      </c>
      <c r="G12" s="107"/>
      <c r="H12" s="107"/>
      <c r="I12" s="107"/>
      <c r="J12" s="107"/>
      <c r="K12" s="107"/>
      <c r="L12" s="107"/>
      <c r="M12" s="107"/>
      <c r="N12" s="107"/>
      <c r="O12" s="107"/>
    </row>
    <row r="13" spans="1:15" s="84" customFormat="1" ht="18.75" customHeight="1">
      <c r="A13" s="85" t="s">
        <v>292</v>
      </c>
      <c r="B13" s="94">
        <v>21</v>
      </c>
      <c r="C13" s="178">
        <v>8298144262</v>
      </c>
      <c r="D13" s="275">
        <v>3562330682</v>
      </c>
      <c r="E13" s="86"/>
      <c r="F13" s="86">
        <v>2846964428</v>
      </c>
      <c r="G13" s="86"/>
      <c r="H13" s="86"/>
      <c r="I13" s="86"/>
      <c r="J13" s="86"/>
      <c r="K13" s="86"/>
      <c r="L13" s="86"/>
      <c r="M13" s="86"/>
      <c r="N13" s="86"/>
      <c r="O13" s="86"/>
    </row>
    <row r="14" spans="1:15" s="84" customFormat="1" ht="18.75" customHeight="1">
      <c r="A14" s="85" t="s">
        <v>293</v>
      </c>
      <c r="B14" s="94">
        <v>22</v>
      </c>
      <c r="C14" s="178">
        <v>34950079623</v>
      </c>
      <c r="D14" s="275">
        <v>15836313785</v>
      </c>
      <c r="E14" s="86"/>
      <c r="F14" s="86">
        <v>16046363608</v>
      </c>
      <c r="G14" s="86"/>
      <c r="H14" s="86"/>
      <c r="I14" s="86"/>
      <c r="J14" s="86"/>
      <c r="K14" s="86"/>
      <c r="L14" s="86"/>
      <c r="M14" s="86"/>
      <c r="N14" s="86"/>
      <c r="O14" s="86"/>
    </row>
    <row r="15" spans="1:15" s="84" customFormat="1" ht="18.75" customHeight="1">
      <c r="A15" s="85" t="s">
        <v>288</v>
      </c>
      <c r="B15" s="94">
        <v>23</v>
      </c>
      <c r="C15" s="178">
        <v>0</v>
      </c>
      <c r="D15" s="275">
        <v>0</v>
      </c>
      <c r="E15" s="86"/>
      <c r="F15" s="86"/>
      <c r="G15" s="86"/>
      <c r="H15" s="86"/>
      <c r="I15" s="86"/>
      <c r="J15" s="86"/>
      <c r="K15" s="86"/>
      <c r="L15" s="86"/>
      <c r="M15" s="86"/>
      <c r="N15" s="86"/>
      <c r="O15" s="86"/>
    </row>
    <row r="16" spans="1:15" s="84" customFormat="1" ht="18.75" customHeight="1">
      <c r="A16" s="85" t="s">
        <v>294</v>
      </c>
      <c r="B16" s="94">
        <v>24</v>
      </c>
      <c r="C16" s="178">
        <v>13432145209</v>
      </c>
      <c r="D16" s="275">
        <v>8212665795</v>
      </c>
      <c r="E16" s="86"/>
      <c r="F16" s="86">
        <v>2550413105</v>
      </c>
      <c r="G16" s="86"/>
      <c r="H16" s="86"/>
      <c r="I16" s="86"/>
      <c r="J16" s="86"/>
      <c r="K16" s="86"/>
      <c r="L16" s="86"/>
      <c r="M16" s="86"/>
      <c r="N16" s="86"/>
      <c r="O16" s="86"/>
    </row>
    <row r="17" spans="1:15" s="84" customFormat="1" ht="18.75" customHeight="1">
      <c r="A17" s="85" t="s">
        <v>295</v>
      </c>
      <c r="B17" s="94">
        <v>25</v>
      </c>
      <c r="C17" s="178">
        <v>17831138359</v>
      </c>
      <c r="D17" s="275">
        <v>14127218896</v>
      </c>
      <c r="E17" s="86"/>
      <c r="F17" s="86">
        <v>12294003521</v>
      </c>
      <c r="G17" s="86"/>
      <c r="H17" s="86"/>
      <c r="I17" s="86"/>
      <c r="J17" s="86"/>
      <c r="K17" s="86"/>
      <c r="L17" s="86"/>
      <c r="M17" s="86"/>
      <c r="N17" s="86"/>
      <c r="O17" s="86"/>
    </row>
    <row r="18" spans="1:15" s="90" customFormat="1" ht="18.75" customHeight="1">
      <c r="A18" s="91" t="s">
        <v>296</v>
      </c>
      <c r="B18" s="95">
        <v>30</v>
      </c>
      <c r="C18" s="89">
        <v>6058700724</v>
      </c>
      <c r="D18" s="267">
        <v>14369657426</v>
      </c>
      <c r="E18" s="107"/>
      <c r="F18" s="107">
        <v>9320899282</v>
      </c>
      <c r="G18" s="107"/>
      <c r="H18" s="107"/>
      <c r="I18" s="107"/>
      <c r="J18" s="107"/>
      <c r="K18" s="107"/>
      <c r="L18" s="107"/>
      <c r="M18" s="107"/>
      <c r="N18" s="107"/>
      <c r="O18" s="107"/>
    </row>
    <row r="19" spans="1:15" s="84" customFormat="1" ht="18.75" customHeight="1">
      <c r="A19" s="85" t="s">
        <v>297</v>
      </c>
      <c r="B19" s="94">
        <v>31</v>
      </c>
      <c r="C19" s="178">
        <v>12126857734</v>
      </c>
      <c r="D19" s="275">
        <v>8968925290</v>
      </c>
      <c r="E19" s="86"/>
      <c r="F19" s="86">
        <v>4172254070</v>
      </c>
      <c r="G19" s="86"/>
      <c r="H19" s="86"/>
      <c r="I19" s="86"/>
      <c r="J19" s="86"/>
      <c r="K19" s="86"/>
      <c r="L19" s="86"/>
      <c r="M19" s="86"/>
      <c r="N19" s="86"/>
      <c r="O19" s="86"/>
    </row>
    <row r="20" spans="1:15" s="84" customFormat="1" ht="18.75" customHeight="1">
      <c r="A20" s="85" t="s">
        <v>298</v>
      </c>
      <c r="B20" s="94">
        <v>32</v>
      </c>
      <c r="C20" s="178">
        <v>5580582821</v>
      </c>
      <c r="D20" s="275">
        <v>5444624838</v>
      </c>
      <c r="E20" s="86"/>
      <c r="F20" s="86">
        <v>1806780673</v>
      </c>
      <c r="G20" s="86"/>
      <c r="H20" s="86"/>
      <c r="I20" s="86"/>
      <c r="J20" s="86"/>
      <c r="K20" s="86"/>
      <c r="L20" s="86"/>
      <c r="M20" s="86"/>
      <c r="N20" s="86"/>
      <c r="O20" s="86"/>
    </row>
    <row r="21" spans="1:15" s="90" customFormat="1" ht="18.75" customHeight="1">
      <c r="A21" s="91" t="s">
        <v>289</v>
      </c>
      <c r="B21" s="95">
        <v>40</v>
      </c>
      <c r="C21" s="89">
        <v>6546274913</v>
      </c>
      <c r="D21" s="267">
        <v>3524300452</v>
      </c>
      <c r="E21" s="107"/>
      <c r="F21" s="107">
        <v>2365473397</v>
      </c>
      <c r="G21" s="107"/>
      <c r="H21" s="107"/>
      <c r="I21" s="107"/>
      <c r="J21" s="107"/>
      <c r="K21" s="107"/>
      <c r="L21" s="107"/>
      <c r="M21" s="107"/>
      <c r="N21" s="107"/>
      <c r="O21" s="107"/>
    </row>
    <row r="22" spans="1:15" s="90" customFormat="1" ht="18.75" customHeight="1">
      <c r="A22" s="91" t="s">
        <v>313</v>
      </c>
      <c r="B22" s="95"/>
      <c r="C22" s="89">
        <v>29416737</v>
      </c>
      <c r="D22" s="267">
        <v>2703628</v>
      </c>
      <c r="E22" s="107"/>
      <c r="F22" s="107">
        <v>216132384</v>
      </c>
      <c r="G22" s="107"/>
      <c r="H22" s="107"/>
      <c r="I22" s="107"/>
      <c r="J22" s="107"/>
      <c r="K22" s="107"/>
      <c r="L22" s="107"/>
      <c r="M22" s="107"/>
      <c r="N22" s="107"/>
      <c r="O22" s="107"/>
    </row>
    <row r="23" spans="1:15" s="90" customFormat="1" ht="18.75" customHeight="1">
      <c r="A23" s="91" t="s">
        <v>300</v>
      </c>
      <c r="B23" s="95">
        <v>50</v>
      </c>
      <c r="C23" s="89">
        <v>12634392374</v>
      </c>
      <c r="D23" s="267">
        <v>17896661506</v>
      </c>
      <c r="E23" s="107"/>
      <c r="F23" s="107">
        <v>11902505063</v>
      </c>
      <c r="G23" s="107"/>
      <c r="H23" s="107"/>
      <c r="I23" s="107"/>
      <c r="J23" s="107"/>
      <c r="K23" s="107"/>
      <c r="L23" s="107"/>
      <c r="M23" s="107"/>
      <c r="N23" s="107"/>
      <c r="O23" s="107"/>
    </row>
    <row r="24" spans="1:15" s="84" customFormat="1" ht="18.75" customHeight="1">
      <c r="A24" s="85" t="s">
        <v>301</v>
      </c>
      <c r="B24" s="94">
        <v>51</v>
      </c>
      <c r="C24" s="178">
        <v>2842066112</v>
      </c>
      <c r="D24" s="275">
        <v>2226234219</v>
      </c>
      <c r="E24" s="86"/>
      <c r="F24" s="86">
        <v>1995658796</v>
      </c>
      <c r="G24" s="86"/>
      <c r="H24" s="86"/>
      <c r="I24" s="86"/>
      <c r="J24" s="86"/>
      <c r="K24" s="86"/>
      <c r="L24" s="86"/>
      <c r="M24" s="86"/>
      <c r="N24" s="86"/>
      <c r="O24" s="86"/>
    </row>
    <row r="25" spans="1:15" s="84" customFormat="1" ht="18.75" customHeight="1">
      <c r="A25" s="85" t="s">
        <v>302</v>
      </c>
      <c r="B25" s="94">
        <v>52</v>
      </c>
      <c r="C25" s="178">
        <v>0</v>
      </c>
      <c r="D25" s="275">
        <v>0</v>
      </c>
      <c r="E25" s="86"/>
      <c r="F25" s="86"/>
      <c r="G25" s="86"/>
      <c r="H25" s="86"/>
      <c r="I25" s="86"/>
      <c r="J25" s="86"/>
      <c r="K25" s="86"/>
      <c r="L25" s="86"/>
      <c r="M25" s="86"/>
      <c r="N25" s="86"/>
      <c r="O25" s="86"/>
    </row>
    <row r="26" spans="1:15" s="90" customFormat="1" ht="18.75" customHeight="1">
      <c r="A26" s="91" t="s">
        <v>303</v>
      </c>
      <c r="B26" s="95">
        <v>60</v>
      </c>
      <c r="C26" s="89">
        <v>9792326262</v>
      </c>
      <c r="D26" s="267">
        <v>15670427287</v>
      </c>
      <c r="E26" s="107"/>
      <c r="F26" s="107">
        <v>9906846267</v>
      </c>
      <c r="G26" s="107"/>
      <c r="H26" s="107"/>
      <c r="I26" s="107"/>
      <c r="J26" s="107"/>
      <c r="K26" s="107"/>
      <c r="L26" s="107"/>
      <c r="M26" s="107"/>
      <c r="N26" s="107"/>
      <c r="O26" s="107"/>
    </row>
    <row r="27" spans="1:15" s="90" customFormat="1" ht="18.75" customHeight="1">
      <c r="A27" s="91" t="s">
        <v>304</v>
      </c>
      <c r="B27" s="95"/>
      <c r="C27" s="89">
        <v>449703999.8386948</v>
      </c>
      <c r="D27" s="267">
        <v>1356659693</v>
      </c>
      <c r="E27" s="107"/>
      <c r="F27" s="107">
        <v>454912548</v>
      </c>
      <c r="G27" s="107"/>
      <c r="H27" s="107"/>
      <c r="I27" s="107"/>
      <c r="J27" s="107"/>
      <c r="K27" s="107"/>
      <c r="L27" s="107"/>
      <c r="M27" s="107"/>
      <c r="N27" s="107"/>
      <c r="O27" s="107"/>
    </row>
    <row r="28" spans="1:15" s="90" customFormat="1" ht="18.75" customHeight="1">
      <c r="A28" s="91" t="s">
        <v>462</v>
      </c>
      <c r="B28" s="95"/>
      <c r="C28" s="89">
        <v>9342622262.161304</v>
      </c>
      <c r="D28" s="267">
        <v>14313767594</v>
      </c>
      <c r="E28" s="107"/>
      <c r="F28" s="107">
        <v>9451933719</v>
      </c>
      <c r="G28" s="107"/>
      <c r="H28" s="107"/>
      <c r="I28" s="107"/>
      <c r="J28" s="107"/>
      <c r="K28" s="107"/>
      <c r="L28" s="107"/>
      <c r="M28" s="107"/>
      <c r="N28" s="107"/>
      <c r="O28" s="107"/>
    </row>
    <row r="29" spans="1:15" s="90" customFormat="1" ht="18.75" customHeight="1" thickBot="1">
      <c r="A29" s="92" t="s">
        <v>305</v>
      </c>
      <c r="B29" s="96">
        <v>70</v>
      </c>
      <c r="C29" s="93">
        <v>546.6485520987025</v>
      </c>
      <c r="D29" s="93">
        <v>1062.680818403727</v>
      </c>
      <c r="E29" s="107"/>
      <c r="F29" s="107">
        <v>756.15469752</v>
      </c>
      <c r="G29" s="107"/>
      <c r="H29" s="107"/>
      <c r="I29" s="107"/>
      <c r="J29" s="107"/>
      <c r="K29" s="107"/>
      <c r="L29" s="107"/>
      <c r="M29" s="107"/>
      <c r="N29" s="107"/>
      <c r="O29" s="107"/>
    </row>
    <row r="30" spans="2:15" s="84" customFormat="1" ht="13.5" thickTop="1">
      <c r="B30" s="87"/>
      <c r="C30" s="86"/>
      <c r="D30" s="86"/>
      <c r="E30" s="86"/>
      <c r="F30" s="86"/>
      <c r="G30" s="86"/>
      <c r="H30" s="86"/>
      <c r="I30" s="86"/>
      <c r="J30" s="86"/>
      <c r="K30" s="86"/>
      <c r="L30" s="86"/>
      <c r="M30" s="86"/>
      <c r="N30" s="86"/>
      <c r="O30" s="86"/>
    </row>
    <row r="31" spans="1:15" s="108" customFormat="1" ht="18" customHeight="1">
      <c r="A31" s="108" t="s">
        <v>452</v>
      </c>
      <c r="B31" s="109"/>
      <c r="C31" s="525" t="s">
        <v>314</v>
      </c>
      <c r="D31" s="525"/>
      <c r="E31" s="217"/>
      <c r="F31" s="217"/>
      <c r="G31" s="217"/>
      <c r="H31" s="217"/>
      <c r="I31" s="217"/>
      <c r="J31" s="217"/>
      <c r="K31" s="217"/>
      <c r="L31" s="217"/>
      <c r="M31" s="217"/>
      <c r="N31" s="217"/>
      <c r="O31" s="217"/>
    </row>
    <row r="32" spans="2:15" s="84" customFormat="1" ht="12.75">
      <c r="B32" s="87"/>
      <c r="C32" s="86"/>
      <c r="D32" s="86"/>
      <c r="E32" s="86"/>
      <c r="F32" s="86"/>
      <c r="G32" s="86"/>
      <c r="H32" s="86"/>
      <c r="I32" s="86"/>
      <c r="J32" s="86"/>
      <c r="K32" s="86"/>
      <c r="L32" s="86"/>
      <c r="M32" s="86"/>
      <c r="N32" s="86"/>
      <c r="O32" s="86"/>
    </row>
    <row r="33" spans="2:15" s="84" customFormat="1" ht="12.75">
      <c r="B33" s="87"/>
      <c r="C33" s="86"/>
      <c r="D33" s="86"/>
      <c r="E33" s="86"/>
      <c r="F33" s="86"/>
      <c r="G33" s="86"/>
      <c r="H33" s="86"/>
      <c r="I33" s="86"/>
      <c r="J33" s="86"/>
      <c r="K33" s="86"/>
      <c r="L33" s="86"/>
      <c r="M33" s="86"/>
      <c r="N33" s="86"/>
      <c r="O33" s="86"/>
    </row>
    <row r="34" spans="2:15" s="84" customFormat="1" ht="15.75" customHeight="1">
      <c r="B34" s="87"/>
      <c r="C34" s="86"/>
      <c r="D34" s="86"/>
      <c r="E34" s="86"/>
      <c r="F34" s="86"/>
      <c r="G34" s="86"/>
      <c r="H34" s="86"/>
      <c r="I34" s="86"/>
      <c r="J34" s="86"/>
      <c r="K34" s="86"/>
      <c r="L34" s="86"/>
      <c r="M34" s="86"/>
      <c r="N34" s="86"/>
      <c r="O34" s="86"/>
    </row>
    <row r="35" spans="2:15" s="84" customFormat="1" ht="12.75">
      <c r="B35" s="87"/>
      <c r="C35" s="86"/>
      <c r="D35" s="86"/>
      <c r="E35" s="86"/>
      <c r="F35" s="86"/>
      <c r="G35" s="86"/>
      <c r="H35" s="86"/>
      <c r="I35" s="86"/>
      <c r="J35" s="86"/>
      <c r="K35" s="86"/>
      <c r="L35" s="86"/>
      <c r="M35" s="86"/>
      <c r="N35" s="86"/>
      <c r="O35" s="86"/>
    </row>
    <row r="36" spans="1:15" s="84" customFormat="1" ht="15">
      <c r="A36" s="110" t="s">
        <v>453</v>
      </c>
      <c r="B36" s="87"/>
      <c r="C36" s="86"/>
      <c r="D36" s="86"/>
      <c r="E36" s="86"/>
      <c r="F36" s="86"/>
      <c r="G36" s="86"/>
      <c r="H36" s="86"/>
      <c r="I36" s="86"/>
      <c r="J36" s="86"/>
      <c r="K36" s="86"/>
      <c r="L36" s="86"/>
      <c r="M36" s="86"/>
      <c r="N36" s="86"/>
      <c r="O36" s="86"/>
    </row>
    <row r="37" spans="2:15" s="84" customFormat="1" ht="12.75">
      <c r="B37" s="87"/>
      <c r="C37" s="86"/>
      <c r="D37" s="86"/>
      <c r="E37" s="86"/>
      <c r="F37" s="86"/>
      <c r="G37" s="86"/>
      <c r="H37" s="86"/>
      <c r="I37" s="86"/>
      <c r="J37" s="86"/>
      <c r="K37" s="86"/>
      <c r="L37" s="86"/>
      <c r="M37" s="86"/>
      <c r="N37" s="86"/>
      <c r="O37" s="86"/>
    </row>
    <row r="38" spans="2:15" ht="15">
      <c r="B38" s="79"/>
      <c r="C38" s="80"/>
      <c r="D38" s="80"/>
      <c r="E38" s="80"/>
      <c r="F38" s="80"/>
      <c r="G38" s="80"/>
      <c r="H38" s="80"/>
      <c r="I38" s="80"/>
      <c r="J38" s="80"/>
      <c r="K38" s="80"/>
      <c r="L38" s="80"/>
      <c r="M38" s="80"/>
      <c r="N38" s="80"/>
      <c r="O38" s="80"/>
    </row>
    <row r="39" spans="2:15" ht="15">
      <c r="B39" s="79"/>
      <c r="C39" s="80"/>
      <c r="D39" s="80"/>
      <c r="E39" s="80"/>
      <c r="F39" s="80"/>
      <c r="G39" s="80"/>
      <c r="H39" s="80"/>
      <c r="I39" s="80"/>
      <c r="J39" s="80"/>
      <c r="K39" s="80"/>
      <c r="L39" s="80"/>
      <c r="M39" s="80"/>
      <c r="N39" s="80"/>
      <c r="O39" s="80"/>
    </row>
    <row r="40" spans="2:15" ht="15">
      <c r="B40" s="79"/>
      <c r="C40" s="80"/>
      <c r="D40" s="80"/>
      <c r="E40" s="80"/>
      <c r="F40" s="80"/>
      <c r="G40" s="80"/>
      <c r="H40" s="80"/>
      <c r="I40" s="80"/>
      <c r="J40" s="80"/>
      <c r="K40" s="80"/>
      <c r="L40" s="80"/>
      <c r="M40" s="80"/>
      <c r="N40" s="80"/>
      <c r="O40" s="80"/>
    </row>
    <row r="41" spans="2:4" ht="15">
      <c r="B41" s="79"/>
      <c r="C41" s="80"/>
      <c r="D41" s="80"/>
    </row>
    <row r="42" spans="2:4" ht="15">
      <c r="B42" s="79"/>
      <c r="C42" s="80"/>
      <c r="D42" s="80"/>
    </row>
    <row r="43" spans="2:4" ht="15">
      <c r="B43" s="79"/>
      <c r="C43" s="80"/>
      <c r="D43" s="80"/>
    </row>
    <row r="44" spans="2:4" ht="15">
      <c r="B44" s="79"/>
      <c r="C44" s="80"/>
      <c r="D44" s="80"/>
    </row>
    <row r="45" spans="2:4" ht="15">
      <c r="B45" s="79"/>
      <c r="C45" s="80"/>
      <c r="D45" s="80"/>
    </row>
    <row r="46" spans="2:4" ht="15">
      <c r="B46" s="79"/>
      <c r="C46" s="80"/>
      <c r="D46" s="80"/>
    </row>
    <row r="47" spans="2:4" ht="15">
      <c r="B47" s="79"/>
      <c r="C47" s="80"/>
      <c r="D47" s="80"/>
    </row>
    <row r="48" spans="2:4" ht="15">
      <c r="B48" s="79"/>
      <c r="C48" s="80"/>
      <c r="D48" s="80"/>
    </row>
    <row r="49" spans="2:4" ht="15">
      <c r="B49" s="79"/>
      <c r="C49" s="80"/>
      <c r="D49" s="80"/>
    </row>
    <row r="50" spans="2:4" ht="15">
      <c r="B50" s="79"/>
      <c r="C50" s="80"/>
      <c r="D50" s="80"/>
    </row>
    <row r="51" spans="2:4" ht="15">
      <c r="B51" s="79"/>
      <c r="C51" s="80"/>
      <c r="D51" s="80"/>
    </row>
    <row r="52" spans="2:4" ht="15">
      <c r="B52" s="79"/>
      <c r="C52" s="80"/>
      <c r="D52" s="80"/>
    </row>
    <row r="53" spans="2:4" ht="15">
      <c r="B53" s="79"/>
      <c r="C53" s="80"/>
      <c r="D53" s="80"/>
    </row>
    <row r="54" spans="2:4" ht="15">
      <c r="B54" s="79"/>
      <c r="C54" s="80"/>
      <c r="D54" s="80"/>
    </row>
    <row r="55" spans="2:4" ht="15">
      <c r="B55" s="79"/>
      <c r="C55" s="80"/>
      <c r="D55" s="80"/>
    </row>
    <row r="56" spans="3:4" ht="15">
      <c r="C56" s="80"/>
      <c r="D56" s="80"/>
    </row>
    <row r="57" spans="3:4" ht="15">
      <c r="C57" s="80"/>
      <c r="D57" s="80"/>
    </row>
    <row r="58" spans="3:4" ht="15">
      <c r="C58" s="80"/>
      <c r="D58" s="80"/>
    </row>
    <row r="59" spans="3:4" ht="15">
      <c r="C59" s="80"/>
      <c r="D59" s="80"/>
    </row>
    <row r="60" spans="3:4" ht="15">
      <c r="C60" s="80"/>
      <c r="D60" s="80"/>
    </row>
    <row r="61" spans="3:4" ht="15">
      <c r="C61" s="80"/>
      <c r="D61" s="80"/>
    </row>
    <row r="62" spans="3:4" ht="15">
      <c r="C62" s="80"/>
      <c r="D62" s="80"/>
    </row>
    <row r="63" spans="3:4" ht="15">
      <c r="C63" s="80"/>
      <c r="D63" s="80"/>
    </row>
    <row r="64" spans="3:4" ht="15">
      <c r="C64" s="80"/>
      <c r="D64" s="80"/>
    </row>
    <row r="65" spans="3:4" ht="15">
      <c r="C65" s="80"/>
      <c r="D65" s="80"/>
    </row>
    <row r="66" spans="3:4" ht="15">
      <c r="C66" s="80"/>
      <c r="D66" s="80"/>
    </row>
    <row r="67" spans="3:4" ht="15">
      <c r="C67" s="80"/>
      <c r="D67" s="80"/>
    </row>
    <row r="68" spans="3:4" ht="15">
      <c r="C68" s="80"/>
      <c r="D68" s="80"/>
    </row>
    <row r="69" spans="3:4" ht="15">
      <c r="C69" s="80"/>
      <c r="D69" s="80"/>
    </row>
    <row r="70" spans="3:4" ht="15">
      <c r="C70" s="80"/>
      <c r="D70" s="80"/>
    </row>
    <row r="71" spans="3:4" ht="15">
      <c r="C71" s="80"/>
      <c r="D71" s="80"/>
    </row>
    <row r="72" spans="3:4" ht="15">
      <c r="C72" s="80"/>
      <c r="D72" s="80"/>
    </row>
    <row r="73" spans="3:4" ht="15">
      <c r="C73" s="80"/>
      <c r="D73" s="80"/>
    </row>
    <row r="74" spans="3:4" ht="15">
      <c r="C74" s="80"/>
      <c r="D74" s="80"/>
    </row>
    <row r="75" spans="3:4" ht="15">
      <c r="C75" s="80"/>
      <c r="D75" s="80"/>
    </row>
    <row r="76" spans="3:4" ht="15">
      <c r="C76" s="80"/>
      <c r="D76" s="80"/>
    </row>
    <row r="77" spans="3:4" ht="15">
      <c r="C77" s="80"/>
      <c r="D77" s="80"/>
    </row>
    <row r="78" spans="3:4" ht="15">
      <c r="C78" s="80"/>
      <c r="D78" s="80"/>
    </row>
    <row r="79" spans="3:4" ht="15">
      <c r="C79" s="80"/>
      <c r="D79" s="80"/>
    </row>
    <row r="80" spans="3:4" ht="15">
      <c r="C80" s="80"/>
      <c r="D80" s="80"/>
    </row>
    <row r="81" spans="3:4" ht="15">
      <c r="C81" s="80"/>
      <c r="D81" s="80"/>
    </row>
    <row r="82" spans="3:4" ht="15">
      <c r="C82" s="80"/>
      <c r="D82" s="80"/>
    </row>
    <row r="83" spans="3:4" ht="15">
      <c r="C83" s="80"/>
      <c r="D83" s="80"/>
    </row>
    <row r="84" spans="3:4" ht="15">
      <c r="C84" s="80"/>
      <c r="D84" s="80"/>
    </row>
    <row r="85" spans="3:4" ht="15">
      <c r="C85" s="80"/>
      <c r="D85" s="80"/>
    </row>
    <row r="86" spans="3:4" ht="15">
      <c r="C86" s="80"/>
      <c r="D86" s="80"/>
    </row>
    <row r="87" spans="3:4" ht="15">
      <c r="C87" s="80"/>
      <c r="D87" s="80"/>
    </row>
    <row r="88" spans="3:4" ht="15">
      <c r="C88" s="80"/>
      <c r="D88" s="80"/>
    </row>
    <row r="89" spans="3:4" ht="15">
      <c r="C89" s="80"/>
      <c r="D89" s="80"/>
    </row>
    <row r="90" spans="3:4" ht="15">
      <c r="C90" s="80"/>
      <c r="D90" s="80"/>
    </row>
    <row r="91" spans="3:4" ht="15">
      <c r="C91" s="80"/>
      <c r="D91" s="80"/>
    </row>
    <row r="92" spans="3:4" ht="15">
      <c r="C92" s="80"/>
      <c r="D92" s="80"/>
    </row>
    <row r="93" spans="3:4" ht="15">
      <c r="C93" s="80"/>
      <c r="D93" s="80"/>
    </row>
    <row r="94" spans="3:4" ht="15">
      <c r="C94" s="80"/>
      <c r="D94" s="80"/>
    </row>
    <row r="95" spans="3:4" ht="15">
      <c r="C95" s="80"/>
      <c r="D95" s="80"/>
    </row>
    <row r="96" spans="3:4" ht="15">
      <c r="C96" s="80"/>
      <c r="D96" s="80"/>
    </row>
    <row r="97" spans="3:4" ht="15">
      <c r="C97" s="80"/>
      <c r="D97" s="80"/>
    </row>
    <row r="98" spans="3:4" ht="15">
      <c r="C98" s="80"/>
      <c r="D98" s="80"/>
    </row>
    <row r="99" spans="3:4" ht="15">
      <c r="C99" s="80"/>
      <c r="D99" s="80"/>
    </row>
    <row r="100" spans="3:4" ht="15">
      <c r="C100" s="80"/>
      <c r="D100" s="80"/>
    </row>
    <row r="101" spans="3:4" ht="15">
      <c r="C101" s="80"/>
      <c r="D101" s="80"/>
    </row>
    <row r="102" spans="3:4" ht="15">
      <c r="C102" s="80"/>
      <c r="D102" s="80"/>
    </row>
    <row r="103" spans="3:4" ht="15">
      <c r="C103" s="80"/>
      <c r="D103" s="80"/>
    </row>
    <row r="104" spans="3:4" ht="15">
      <c r="C104" s="80"/>
      <c r="D104" s="80"/>
    </row>
    <row r="105" spans="3:4" ht="15">
      <c r="C105" s="80"/>
      <c r="D105" s="80"/>
    </row>
    <row r="106" spans="3:4" ht="15">
      <c r="C106" s="80"/>
      <c r="D106" s="80"/>
    </row>
    <row r="107" spans="3:4" ht="15">
      <c r="C107" s="80"/>
      <c r="D107" s="80"/>
    </row>
    <row r="108" spans="3:4" ht="15">
      <c r="C108" s="80"/>
      <c r="D108" s="80"/>
    </row>
    <row r="109" spans="3:4" ht="15">
      <c r="C109" s="80"/>
      <c r="D109" s="80"/>
    </row>
    <row r="110" spans="3:4" ht="15">
      <c r="C110" s="80"/>
      <c r="D110" s="80"/>
    </row>
    <row r="111" spans="3:4" ht="15">
      <c r="C111" s="80"/>
      <c r="D111" s="80"/>
    </row>
    <row r="112" spans="3:4" ht="15">
      <c r="C112" s="80"/>
      <c r="D112" s="80"/>
    </row>
    <row r="113" spans="3:4" ht="15">
      <c r="C113" s="80"/>
      <c r="D113" s="80"/>
    </row>
    <row r="114" spans="3:4" ht="15">
      <c r="C114" s="80"/>
      <c r="D114" s="80"/>
    </row>
  </sheetData>
  <mergeCells count="5">
    <mergeCell ref="G6:I6"/>
    <mergeCell ref="C31:D31"/>
    <mergeCell ref="A2:D2"/>
    <mergeCell ref="A3:D3"/>
    <mergeCell ref="A4:D4"/>
  </mergeCells>
  <printOptions/>
  <pageMargins left="0.58" right="0.2" top="0.72"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 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nnanh_xmqn</dc:creator>
  <cp:keywords/>
  <dc:description/>
  <cp:lastModifiedBy>Smart</cp:lastModifiedBy>
  <cp:lastPrinted>2010-07-26T07:08:19Z</cp:lastPrinted>
  <dcterms:created xsi:type="dcterms:W3CDTF">2008-04-19T01:10:56Z</dcterms:created>
  <dcterms:modified xsi:type="dcterms:W3CDTF">2010-07-26T07:08:20Z</dcterms:modified>
  <cp:category/>
  <cp:version/>
  <cp:contentType/>
  <cp:contentStatus/>
</cp:coreProperties>
</file>